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fer.yuksel\Dropbox\MY CLASSES\AF 624\class related excels\"/>
    </mc:Choice>
  </mc:AlternateContent>
  <bookViews>
    <workbookView xWindow="0" yWindow="0" windowWidth="25395" windowHeight="11865" firstSheet="2" activeTab="7"/>
  </bookViews>
  <sheets>
    <sheet name="APHLX" sheetId="1" r:id="rId1"/>
    <sheet name="Regression-APHLX 1" sheetId="17" r:id="rId2"/>
    <sheet name="Regression-APHLX 2" sheetId="18" r:id="rId3"/>
    <sheet name="POAGX vs WPLCX" sheetId="5" r:id="rId4"/>
    <sheet name="POAGX vs WPLCX-3f" sheetId="11" r:id="rId5"/>
    <sheet name="Regs-3F-POAGX" sheetId="19" r:id="rId6"/>
    <sheet name="Regs-3F-WPLCX" sheetId="20" r:id="rId7"/>
    <sheet name="Sharpe Ratio" sheetId="16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" i="16" l="1"/>
  <c r="M50" i="16"/>
  <c r="I44" i="16"/>
  <c r="H44" i="16"/>
  <c r="R44" i="16"/>
  <c r="Q39" i="16"/>
  <c r="Q38" i="16" s="1"/>
  <c r="Q37" i="16" s="1"/>
  <c r="Q36" i="16" s="1"/>
  <c r="Q35" i="16" s="1"/>
  <c r="Q34" i="16" s="1"/>
  <c r="Q33" i="16" s="1"/>
  <c r="Q32" i="16" s="1"/>
  <c r="Q31" i="16" s="1"/>
  <c r="Q30" i="16" s="1"/>
  <c r="Q29" i="16" s="1"/>
  <c r="Q28" i="16" s="1"/>
  <c r="Q27" i="16" s="1"/>
  <c r="Q26" i="16" s="1"/>
  <c r="Q25" i="16" s="1"/>
  <c r="Q24" i="16" s="1"/>
  <c r="Q23" i="16" s="1"/>
  <c r="Q22" i="16" s="1"/>
  <c r="Q21" i="16" s="1"/>
  <c r="Q20" i="16" s="1"/>
  <c r="Q19" i="16" s="1"/>
  <c r="Q18" i="16" s="1"/>
  <c r="Q17" i="16" s="1"/>
  <c r="Q16" i="16" s="1"/>
  <c r="Q15" i="16" s="1"/>
  <c r="Q14" i="16" s="1"/>
  <c r="Q13" i="16" s="1"/>
  <c r="Q12" i="16" s="1"/>
  <c r="Q11" i="16" s="1"/>
  <c r="Q10" i="16" s="1"/>
  <c r="Q9" i="16" s="1"/>
  <c r="Q8" i="16" s="1"/>
  <c r="Q7" i="16" s="1"/>
  <c r="Q6" i="16" s="1"/>
  <c r="Q44" i="16" s="1"/>
  <c r="R39" i="16"/>
  <c r="R38" i="16" s="1"/>
  <c r="R37" i="16" s="1"/>
  <c r="R36" i="16" s="1"/>
  <c r="R35" i="16" s="1"/>
  <c r="R34" i="16" s="1"/>
  <c r="R33" i="16" s="1"/>
  <c r="R32" i="16" s="1"/>
  <c r="R31" i="16" s="1"/>
  <c r="R30" i="16" s="1"/>
  <c r="R29" i="16" s="1"/>
  <c r="R28" i="16" s="1"/>
  <c r="R27" i="16" s="1"/>
  <c r="R26" i="16" s="1"/>
  <c r="R25" i="16" s="1"/>
  <c r="R24" i="16" s="1"/>
  <c r="R23" i="16" s="1"/>
  <c r="R22" i="16" s="1"/>
  <c r="R21" i="16" s="1"/>
  <c r="R20" i="16" s="1"/>
  <c r="R19" i="16" s="1"/>
  <c r="R18" i="16" s="1"/>
  <c r="R17" i="16" s="1"/>
  <c r="R16" i="16" s="1"/>
  <c r="R15" i="16" s="1"/>
  <c r="R14" i="16" s="1"/>
  <c r="R13" i="16" s="1"/>
  <c r="R12" i="16" s="1"/>
  <c r="R11" i="16" s="1"/>
  <c r="R10" i="16" s="1"/>
  <c r="R9" i="16" s="1"/>
  <c r="R8" i="16" s="1"/>
  <c r="R7" i="16" s="1"/>
  <c r="R6" i="16" s="1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R41" i="16" s="1"/>
  <c r="R40" i="16" s="1"/>
  <c r="Q40" i="16"/>
  <c r="Q41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6" i="16"/>
  <c r="O38" i="5"/>
  <c r="O37" i="5" s="1"/>
  <c r="O36" i="5" s="1"/>
  <c r="O35" i="5" s="1"/>
  <c r="O34" i="5" s="1"/>
  <c r="O33" i="5" s="1"/>
  <c r="O32" i="5" s="1"/>
  <c r="O31" i="5" s="1"/>
  <c r="O30" i="5" s="1"/>
  <c r="O29" i="5" s="1"/>
  <c r="O28" i="5" s="1"/>
  <c r="O27" i="5" s="1"/>
  <c r="O26" i="5" s="1"/>
  <c r="O25" i="5" s="1"/>
  <c r="O24" i="5" s="1"/>
  <c r="O23" i="5" s="1"/>
  <c r="O22" i="5" s="1"/>
  <c r="O21" i="5" s="1"/>
  <c r="O20" i="5" s="1"/>
  <c r="O19" i="5" s="1"/>
  <c r="O18" i="5" s="1"/>
  <c r="O17" i="5" s="1"/>
  <c r="O16" i="5" s="1"/>
  <c r="O15" i="5" s="1"/>
  <c r="O14" i="5" s="1"/>
  <c r="O13" i="5" s="1"/>
  <c r="O12" i="5" s="1"/>
  <c r="O11" i="5" s="1"/>
  <c r="O10" i="5" s="1"/>
  <c r="O9" i="5" s="1"/>
  <c r="O8" i="5" s="1"/>
  <c r="O7" i="5" s="1"/>
  <c r="O6" i="5" s="1"/>
  <c r="O5" i="5" s="1"/>
  <c r="P38" i="5"/>
  <c r="P37" i="5" s="1"/>
  <c r="P36" i="5" s="1"/>
  <c r="P35" i="5" s="1"/>
  <c r="P34" i="5" s="1"/>
  <c r="P33" i="5" s="1"/>
  <c r="P32" i="5" s="1"/>
  <c r="P31" i="5" s="1"/>
  <c r="P30" i="5" s="1"/>
  <c r="P29" i="5" s="1"/>
  <c r="P28" i="5" s="1"/>
  <c r="P27" i="5" s="1"/>
  <c r="P26" i="5" s="1"/>
  <c r="P25" i="5" s="1"/>
  <c r="P24" i="5" s="1"/>
  <c r="P23" i="5" s="1"/>
  <c r="P22" i="5" s="1"/>
  <c r="P21" i="5" s="1"/>
  <c r="P20" i="5" s="1"/>
  <c r="P19" i="5" s="1"/>
  <c r="P18" i="5" s="1"/>
  <c r="P17" i="5" s="1"/>
  <c r="P16" i="5" s="1"/>
  <c r="P15" i="5" s="1"/>
  <c r="P14" i="5" s="1"/>
  <c r="P13" i="5" s="1"/>
  <c r="P12" i="5" s="1"/>
  <c r="P11" i="5" s="1"/>
  <c r="P10" i="5" s="1"/>
  <c r="P9" i="5" s="1"/>
  <c r="P8" i="5" s="1"/>
  <c r="P7" i="5" s="1"/>
  <c r="P6" i="5" s="1"/>
  <c r="P5" i="5" s="1"/>
  <c r="N39" i="5"/>
  <c r="N38" i="5" s="1"/>
  <c r="N37" i="5" s="1"/>
  <c r="N36" i="5" s="1"/>
  <c r="N35" i="5" s="1"/>
  <c r="N34" i="5" s="1"/>
  <c r="N33" i="5" s="1"/>
  <c r="N32" i="5" s="1"/>
  <c r="N31" i="5" s="1"/>
  <c r="N30" i="5" s="1"/>
  <c r="N29" i="5" s="1"/>
  <c r="N28" i="5" s="1"/>
  <c r="N27" i="5" s="1"/>
  <c r="N26" i="5" s="1"/>
  <c r="N25" i="5" s="1"/>
  <c r="N24" i="5" s="1"/>
  <c r="N23" i="5" s="1"/>
  <c r="N22" i="5" s="1"/>
  <c r="N21" i="5" s="1"/>
  <c r="N20" i="5" s="1"/>
  <c r="N19" i="5" s="1"/>
  <c r="N18" i="5" s="1"/>
  <c r="N17" i="5" s="1"/>
  <c r="N16" i="5" s="1"/>
  <c r="N15" i="5" s="1"/>
  <c r="N14" i="5" s="1"/>
  <c r="N13" i="5" s="1"/>
  <c r="N12" i="5" s="1"/>
  <c r="N11" i="5" s="1"/>
  <c r="N10" i="5" s="1"/>
  <c r="N9" i="5" s="1"/>
  <c r="N8" i="5" s="1"/>
  <c r="N7" i="5" s="1"/>
  <c r="N6" i="5" s="1"/>
  <c r="N5" i="5" s="1"/>
  <c r="O39" i="5"/>
  <c r="P39" i="5"/>
  <c r="Q39" i="5"/>
  <c r="Q38" i="5" s="1"/>
  <c r="Q37" i="5" s="1"/>
  <c r="Q36" i="5" s="1"/>
  <c r="Q35" i="5" s="1"/>
  <c r="Q34" i="5" s="1"/>
  <c r="Q33" i="5" s="1"/>
  <c r="Q32" i="5" s="1"/>
  <c r="Q31" i="5" s="1"/>
  <c r="Q30" i="5" s="1"/>
  <c r="Q29" i="5" s="1"/>
  <c r="Q28" i="5" s="1"/>
  <c r="Q27" i="5" s="1"/>
  <c r="Q26" i="5" s="1"/>
  <c r="Q25" i="5" s="1"/>
  <c r="Q24" i="5" s="1"/>
  <c r="Q23" i="5" s="1"/>
  <c r="Q22" i="5" s="1"/>
  <c r="Q21" i="5" s="1"/>
  <c r="Q20" i="5" s="1"/>
  <c r="Q19" i="5" s="1"/>
  <c r="Q18" i="5" s="1"/>
  <c r="Q17" i="5" s="1"/>
  <c r="Q16" i="5" s="1"/>
  <c r="Q15" i="5" s="1"/>
  <c r="Q14" i="5" s="1"/>
  <c r="Q13" i="5" s="1"/>
  <c r="Q12" i="5" s="1"/>
  <c r="Q11" i="5" s="1"/>
  <c r="Q10" i="5" s="1"/>
  <c r="Q9" i="5" s="1"/>
  <c r="Q8" i="5" s="1"/>
  <c r="Q7" i="5" s="1"/>
  <c r="Q6" i="5" s="1"/>
  <c r="Q5" i="5" s="1"/>
  <c r="R39" i="5"/>
  <c r="R38" i="5" s="1"/>
  <c r="R37" i="5" s="1"/>
  <c r="R36" i="5" s="1"/>
  <c r="R35" i="5" s="1"/>
  <c r="R34" i="5" s="1"/>
  <c r="R33" i="5" s="1"/>
  <c r="R32" i="5" s="1"/>
  <c r="R31" i="5" s="1"/>
  <c r="R30" i="5" s="1"/>
  <c r="R29" i="5" s="1"/>
  <c r="R28" i="5" s="1"/>
  <c r="R27" i="5" s="1"/>
  <c r="R26" i="5" s="1"/>
  <c r="R25" i="5" s="1"/>
  <c r="R24" i="5" s="1"/>
  <c r="R23" i="5" s="1"/>
  <c r="R22" i="5" s="1"/>
  <c r="R21" i="5" s="1"/>
  <c r="R20" i="5" s="1"/>
  <c r="R19" i="5" s="1"/>
  <c r="R18" i="5" s="1"/>
  <c r="R17" i="5" s="1"/>
  <c r="R16" i="5" s="1"/>
  <c r="R15" i="5" s="1"/>
  <c r="R14" i="5" s="1"/>
  <c r="R13" i="5" s="1"/>
  <c r="R12" i="5" s="1"/>
  <c r="R11" i="5" s="1"/>
  <c r="R10" i="5" s="1"/>
  <c r="R9" i="5" s="1"/>
  <c r="R8" i="5" s="1"/>
  <c r="R7" i="5" s="1"/>
  <c r="R6" i="5" s="1"/>
  <c r="R5" i="5" s="1"/>
  <c r="O40" i="5"/>
  <c r="P40" i="5"/>
  <c r="Q40" i="5"/>
  <c r="R40" i="5"/>
  <c r="N40" i="5"/>
  <c r="O5" i="1" l="1"/>
  <c r="P5" i="1"/>
  <c r="Q5" i="1"/>
  <c r="O6" i="1"/>
  <c r="P6" i="1"/>
  <c r="Q6" i="1"/>
  <c r="O7" i="1"/>
  <c r="P7" i="1"/>
  <c r="Q7" i="1"/>
  <c r="O8" i="1"/>
  <c r="P8" i="1"/>
  <c r="Q8" i="1"/>
  <c r="O9" i="1"/>
  <c r="P9" i="1"/>
  <c r="Q9" i="1"/>
  <c r="O10" i="1"/>
  <c r="P10" i="1"/>
  <c r="Q10" i="1"/>
  <c r="O11" i="1"/>
  <c r="P11" i="1"/>
  <c r="Q11" i="1"/>
  <c r="O12" i="1"/>
  <c r="P12" i="1"/>
  <c r="Q12" i="1"/>
  <c r="O13" i="1"/>
  <c r="P13" i="1"/>
  <c r="Q13" i="1"/>
  <c r="O14" i="1"/>
  <c r="P14" i="1"/>
  <c r="Q14" i="1"/>
  <c r="O15" i="1"/>
  <c r="P15" i="1"/>
  <c r="Q15" i="1"/>
  <c r="O16" i="1"/>
  <c r="P16" i="1"/>
  <c r="Q16" i="1"/>
  <c r="O17" i="1"/>
  <c r="P17" i="1"/>
  <c r="Q17" i="1"/>
  <c r="O18" i="1"/>
  <c r="P18" i="1"/>
  <c r="Q18" i="1"/>
  <c r="O19" i="1"/>
  <c r="P19" i="1"/>
  <c r="Q19" i="1"/>
  <c r="O20" i="1"/>
  <c r="P20" i="1"/>
  <c r="Q20" i="1"/>
  <c r="O21" i="1"/>
  <c r="P21" i="1"/>
  <c r="Q21" i="1"/>
  <c r="O22" i="1"/>
  <c r="P22" i="1"/>
  <c r="Q22" i="1"/>
  <c r="O23" i="1"/>
  <c r="P23" i="1"/>
  <c r="Q23" i="1"/>
  <c r="O24" i="1"/>
  <c r="P24" i="1"/>
  <c r="Q24" i="1"/>
  <c r="O25" i="1"/>
  <c r="P25" i="1"/>
  <c r="Q25" i="1"/>
  <c r="O26" i="1"/>
  <c r="P26" i="1"/>
  <c r="Q26" i="1"/>
  <c r="O27" i="1"/>
  <c r="P27" i="1"/>
  <c r="Q27" i="1"/>
  <c r="O28" i="1"/>
  <c r="P28" i="1"/>
  <c r="Q28" i="1"/>
  <c r="O29" i="1"/>
  <c r="P29" i="1"/>
  <c r="Q29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P4" i="1"/>
  <c r="Q4" i="1"/>
  <c r="O4" i="1"/>
  <c r="L37" i="1"/>
  <c r="L36" i="1" s="1"/>
  <c r="L35" i="1" s="1"/>
  <c r="L34" i="1" s="1"/>
  <c r="L33" i="1" s="1"/>
  <c r="L32" i="1" s="1"/>
  <c r="L31" i="1" s="1"/>
  <c r="L30" i="1" s="1"/>
  <c r="L29" i="1" s="1"/>
  <c r="L28" i="1" s="1"/>
  <c r="L27" i="1" s="1"/>
  <c r="L26" i="1" s="1"/>
  <c r="L25" i="1" s="1"/>
  <c r="L24" i="1" s="1"/>
  <c r="L23" i="1" s="1"/>
  <c r="L22" i="1" s="1"/>
  <c r="L21" i="1" s="1"/>
  <c r="L20" i="1" s="1"/>
  <c r="L19" i="1" s="1"/>
  <c r="L18" i="1" s="1"/>
  <c r="L17" i="1" s="1"/>
  <c r="L16" i="1" s="1"/>
  <c r="L15" i="1" s="1"/>
  <c r="L14" i="1" s="1"/>
  <c r="L13" i="1" s="1"/>
  <c r="L12" i="1" s="1"/>
  <c r="L11" i="1" s="1"/>
  <c r="L10" i="1" s="1"/>
  <c r="L9" i="1" s="1"/>
  <c r="L8" i="1" s="1"/>
  <c r="L7" i="1" s="1"/>
  <c r="L6" i="1" s="1"/>
  <c r="L5" i="1" s="1"/>
  <c r="L4" i="1" s="1"/>
  <c r="M37" i="1"/>
  <c r="M36" i="1" s="1"/>
  <c r="M35" i="1" s="1"/>
  <c r="M34" i="1" s="1"/>
  <c r="M33" i="1" s="1"/>
  <c r="M32" i="1" s="1"/>
  <c r="M31" i="1" s="1"/>
  <c r="M30" i="1" s="1"/>
  <c r="M29" i="1" s="1"/>
  <c r="M28" i="1" s="1"/>
  <c r="M27" i="1" s="1"/>
  <c r="M26" i="1" s="1"/>
  <c r="M25" i="1" s="1"/>
  <c r="M24" i="1" s="1"/>
  <c r="M23" i="1" s="1"/>
  <c r="M22" i="1" s="1"/>
  <c r="M21" i="1" s="1"/>
  <c r="M20" i="1" s="1"/>
  <c r="M19" i="1" s="1"/>
  <c r="M18" i="1" s="1"/>
  <c r="M17" i="1" s="1"/>
  <c r="M16" i="1" s="1"/>
  <c r="M15" i="1" s="1"/>
  <c r="M14" i="1" s="1"/>
  <c r="M13" i="1" s="1"/>
  <c r="M12" i="1" s="1"/>
  <c r="M11" i="1" s="1"/>
  <c r="M10" i="1" s="1"/>
  <c r="M9" i="1" s="1"/>
  <c r="M8" i="1" s="1"/>
  <c r="M7" i="1" s="1"/>
  <c r="M6" i="1" s="1"/>
  <c r="M5" i="1" s="1"/>
  <c r="M4" i="1" s="1"/>
  <c r="K38" i="1"/>
  <c r="K37" i="1" s="1"/>
  <c r="K36" i="1" s="1"/>
  <c r="K35" i="1" s="1"/>
  <c r="K34" i="1" s="1"/>
  <c r="K33" i="1" s="1"/>
  <c r="K32" i="1" s="1"/>
  <c r="K31" i="1" s="1"/>
  <c r="K30" i="1" s="1"/>
  <c r="K29" i="1" s="1"/>
  <c r="K28" i="1" s="1"/>
  <c r="K27" i="1" s="1"/>
  <c r="K26" i="1" s="1"/>
  <c r="K25" i="1" s="1"/>
  <c r="K24" i="1" s="1"/>
  <c r="K23" i="1" s="1"/>
  <c r="K22" i="1" s="1"/>
  <c r="K21" i="1" s="1"/>
  <c r="K20" i="1" s="1"/>
  <c r="K19" i="1" s="1"/>
  <c r="K18" i="1" s="1"/>
  <c r="K17" i="1" s="1"/>
  <c r="K16" i="1" s="1"/>
  <c r="K15" i="1" s="1"/>
  <c r="K14" i="1" s="1"/>
  <c r="K13" i="1" s="1"/>
  <c r="K12" i="1" s="1"/>
  <c r="K11" i="1" s="1"/>
  <c r="K10" i="1" s="1"/>
  <c r="K9" i="1" s="1"/>
  <c r="K8" i="1" s="1"/>
  <c r="K7" i="1" s="1"/>
  <c r="K6" i="1" s="1"/>
  <c r="K5" i="1" s="1"/>
  <c r="K4" i="1" s="1"/>
  <c r="L38" i="1"/>
  <c r="M38" i="1"/>
  <c r="L39" i="1"/>
  <c r="M39" i="1"/>
  <c r="K39" i="1"/>
</calcChain>
</file>

<file path=xl/sharedStrings.xml><?xml version="1.0" encoding="utf-8"?>
<sst xmlns="http://schemas.openxmlformats.org/spreadsheetml/2006/main" count="307" uniqueCount="69">
  <si>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</si>
  <si>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</si>
  <si>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</si>
  <si>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</si>
  <si>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</si>
  <si>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</si>
  <si>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</si>
  <si>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</si>
  <si>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</si>
  <si>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</si>
  <si>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</si>
  <si>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December</t>
  </si>
  <si>
    <t>MONTH</t>
  </si>
  <si>
    <t>YEAR</t>
  </si>
  <si>
    <t>APHLX</t>
  </si>
  <si>
    <t>S&amp;P 500</t>
  </si>
  <si>
    <t>CAT(LV)</t>
  </si>
  <si>
    <t>Cumulative Investment of $10,000</t>
  </si>
  <si>
    <t>Initial Investment</t>
  </si>
  <si>
    <t>POAGX</t>
  </si>
  <si>
    <t>S&amp;P500</t>
  </si>
  <si>
    <t>CAT(MG)</t>
  </si>
  <si>
    <t>WPLCX</t>
  </si>
  <si>
    <t>POAGX-rf</t>
  </si>
  <si>
    <t>WPLCX-rf</t>
  </si>
  <si>
    <t>S&amp;P500-rf</t>
  </si>
  <si>
    <t>SMB</t>
  </si>
  <si>
    <t>HML</t>
  </si>
  <si>
    <t>Risk Free</t>
  </si>
  <si>
    <t>Cumulative Return</t>
  </si>
  <si>
    <t>POAGX-Rf</t>
  </si>
  <si>
    <t>1+(POAGX-rf)</t>
  </si>
  <si>
    <t>1+(WPLCX-rf)</t>
  </si>
  <si>
    <t>Standard Deviation</t>
  </si>
  <si>
    <t>SHARPE RATIO</t>
  </si>
  <si>
    <t>Deember</t>
  </si>
  <si>
    <t>Regression Analysis</t>
  </si>
  <si>
    <t>R-rf</t>
  </si>
  <si>
    <t>Market Risk Premium</t>
  </si>
  <si>
    <t>Category Risk Premium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</si>
  <si>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</si>
  <si>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</si>
  <si>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</si>
  <si>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</si>
  <si>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</si>
  <si>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</si>
  <si>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</si>
  <si>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</si>
  <si>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</si>
  <si>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</si>
  <si>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</si>
  <si>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</si>
  <si>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</si>
  <si>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</si>
  <si>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</si>
  <si>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</si>
  <si>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</si>
  <si>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</si>
  <si>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</si>
  <si>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</si>
  <si>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</si>
  <si>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</si>
  <si>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</si>
  <si>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Alpha</t>
  </si>
  <si>
    <t>Beta-Market</t>
  </si>
  <si>
    <t>alpha</t>
  </si>
  <si>
    <t>Beta-Category</t>
  </si>
  <si>
    <t>Beta-SMB</t>
  </si>
  <si>
    <t>Beta-HML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</si>
</sst>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333333"/>
      <name val="Verdan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33333"/>
      <name val="Times New Roman"/>
      <family val="1"/>
    </font>
    <font>
      <sz val="11"/>
      <color rgb="FFFF0000"/>
      <name val="Times New Roman"/>
      <family val="1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DFDF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>
      <alignment horizontal="left" wrapText="1" indent="1"/>
    </xf>
    <xf numFmtId="0" fontId="3" fillId="2" borderId="1" xfId="0" applyFont="1" applyFill="1" applyBorder="1" applyAlignment="1">
      <alignment horizontal="right" vertical="center" wrapText="1"/>
    </xf>
    <xf numFmtId="0" fontId="0" fillId="0" borderId="1" xfId="0" applyBorder="1"/>
    <xf numFmtId="164" fontId="0" fillId="0" borderId="0" xfId="1" applyNumberFormat="1" applyFont="1"/>
    <xf numFmtId="0" fontId="2" fillId="0" borderId="0" xfId="0" applyFont="1"/>
    <xf numFmtId="0" fontId="3" fillId="2" borderId="3" xfId="0" applyFont="1" applyFill="1" applyBorder="1" applyAlignment="1">
      <alignment horizontal="left" wrapText="1" indent="1"/>
    </xf>
    <xf numFmtId="0" fontId="3" fillId="2" borderId="3" xfId="0" applyFont="1" applyFill="1" applyBorder="1" applyAlignment="1">
      <alignment horizontal="right" vertical="center" wrapText="1"/>
    </xf>
    <xf numFmtId="0" fontId="4" fillId="0" borderId="0" xfId="0" applyFont="1"/>
    <xf numFmtId="0" fontId="4" fillId="2" borderId="1" xfId="0" applyFont="1" applyFill="1" applyBorder="1"/>
    <xf numFmtId="0" fontId="4" fillId="0" borderId="1" xfId="0" applyFont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0" borderId="1" xfId="0" applyFont="1" applyBorder="1" applyAlignment="1">
      <alignment horizontal="center"/>
    </xf>
    <xf numFmtId="2" fontId="4" fillId="0" borderId="0" xfId="0" applyNumberFormat="1" applyFont="1"/>
    <xf numFmtId="165" fontId="4" fillId="0" borderId="0" xfId="0" applyNumberFormat="1" applyFont="1"/>
    <xf numFmtId="165" fontId="4" fillId="0" borderId="2" xfId="0" applyNumberFormat="1" applyFont="1" applyBorder="1"/>
    <xf numFmtId="0" fontId="6" fillId="2" borderId="1" xfId="0" applyFont="1" applyFill="1" applyBorder="1" applyAlignment="1">
      <alignment horizontal="left" wrapText="1" inden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164" fontId="4" fillId="0" borderId="0" xfId="1" applyNumberFormat="1" applyFont="1" applyAlignment="1">
      <alignment vertic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Fill="1" applyBorder="1" applyAlignment="1"/>
    <xf numFmtId="0" fontId="0" fillId="0" borderId="5" xfId="0" applyFill="1" applyBorder="1" applyAlignment="1"/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Continuous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Q40"/>
  <sheetViews>
    <sheetView topLeftCell="E1" zoomScaleNormal="100" workbookViewId="0">
      <selection activeCell="O3" sqref="O3"/>
    </sheetView>
  </sheetViews>
  <sheetFormatPr defaultRowHeight="15" x14ac:dyDescent="0.25"/>
  <cols>
    <col min="4" max="5" width="14.7109375" customWidth="1"/>
    <col min="10" max="10" width="16.85546875" bestFit="1" customWidth="1"/>
    <col min="11" max="11" width="11.5703125" bestFit="1" customWidth="1"/>
    <col min="13" max="13" width="10.28515625" customWidth="1"/>
    <col min="16" max="16" width="18.140625" bestFit="1" customWidth="1"/>
    <col min="17" max="17" width="19.5703125" bestFit="1" customWidth="1"/>
  </cols>
  <sheetData>
    <row r="2" spans="4:17" x14ac:dyDescent="0.25">
      <c r="K2" s="5" t="s">
        <v>17</v>
      </c>
      <c r="L2" s="5"/>
      <c r="M2" s="5"/>
      <c r="O2" s="33" t="s">
        <v>36</v>
      </c>
      <c r="P2" s="33"/>
      <c r="Q2" s="33"/>
    </row>
    <row r="3" spans="4:17" x14ac:dyDescent="0.25"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26" t="s">
        <v>28</v>
      </c>
      <c r="K3" s="3" t="s">
        <v>14</v>
      </c>
      <c r="L3" s="3" t="s">
        <v>15</v>
      </c>
      <c r="M3" s="3" t="s">
        <v>16</v>
      </c>
      <c r="O3" t="s">
        <v>37</v>
      </c>
      <c r="P3" t="s">
        <v>38</v>
      </c>
      <c r="Q3" t="s">
        <v>39</v>
      </c>
    </row>
    <row r="4" spans="4:17" x14ac:dyDescent="0.25">
      <c r="D4" s="1" t="s">
        <v>11</v>
      </c>
      <c r="E4" s="1">
        <v>2018</v>
      </c>
      <c r="F4" s="2">
        <v>-10.58</v>
      </c>
      <c r="G4" s="2">
        <v>-9.0299999999999994</v>
      </c>
      <c r="H4" s="2">
        <v>-9.39</v>
      </c>
      <c r="I4" s="26">
        <v>0.19</v>
      </c>
      <c r="K4" s="4">
        <f t="shared" ref="K4:K38" si="0">K5*(1+F4/100)</f>
        <v>12809.803466251769</v>
      </c>
      <c r="L4" s="4">
        <f t="shared" ref="L4:L38" si="1">L5*(1+G4/100)</f>
        <v>13046.071749794191</v>
      </c>
      <c r="M4" s="4">
        <f t="shared" ref="M4:M38" si="2">M5*(1+H4/100)</f>
        <v>12155.014955470408</v>
      </c>
      <c r="O4">
        <f>F4-$I$4</f>
        <v>-10.77</v>
      </c>
      <c r="P4">
        <f t="shared" ref="P4:Q4" si="3">G4-$I$4</f>
        <v>-9.2199999999999989</v>
      </c>
      <c r="Q4">
        <f t="shared" si="3"/>
        <v>-9.58</v>
      </c>
    </row>
    <row r="5" spans="4:17" x14ac:dyDescent="0.25">
      <c r="D5" s="1" t="s">
        <v>0</v>
      </c>
      <c r="E5" s="1">
        <v>2018</v>
      </c>
      <c r="F5" s="2">
        <v>-0.71</v>
      </c>
      <c r="G5" s="2">
        <v>2.04</v>
      </c>
      <c r="H5" s="2">
        <v>2.4500000000000002</v>
      </c>
      <c r="I5" s="26">
        <v>0.18</v>
      </c>
      <c r="K5" s="4">
        <f t="shared" si="0"/>
        <v>14325.434428821034</v>
      </c>
      <c r="L5" s="4">
        <f t="shared" si="1"/>
        <v>14341.070407600519</v>
      </c>
      <c r="M5" s="4">
        <f t="shared" si="2"/>
        <v>13414.650651661414</v>
      </c>
      <c r="O5">
        <f t="shared" ref="O5:O39" si="4">F5-$I$4</f>
        <v>-0.89999999999999991</v>
      </c>
      <c r="P5">
        <f t="shared" ref="P5:P39" si="5">G5-$I$4</f>
        <v>1.85</v>
      </c>
      <c r="Q5">
        <f t="shared" ref="Q5:Q39" si="6">H5-$I$4</f>
        <v>2.2600000000000002</v>
      </c>
    </row>
    <row r="6" spans="4:17" x14ac:dyDescent="0.25">
      <c r="D6" s="1" t="s">
        <v>1</v>
      </c>
      <c r="E6" s="1">
        <v>2018</v>
      </c>
      <c r="F6" s="2">
        <v>-7.49</v>
      </c>
      <c r="G6" s="2">
        <v>-6.84</v>
      </c>
      <c r="H6" s="2">
        <v>-5.75</v>
      </c>
      <c r="I6" s="26">
        <v>0.19</v>
      </c>
      <c r="K6" s="4">
        <f t="shared" si="0"/>
        <v>14427.872322309431</v>
      </c>
      <c r="L6" s="4">
        <f t="shared" si="1"/>
        <v>14054.361434339984</v>
      </c>
      <c r="M6" s="4">
        <f t="shared" si="2"/>
        <v>13093.851294935494</v>
      </c>
      <c r="O6">
        <f t="shared" si="4"/>
        <v>-7.6800000000000006</v>
      </c>
      <c r="P6">
        <f t="shared" si="5"/>
        <v>-7.03</v>
      </c>
      <c r="Q6">
        <f t="shared" si="6"/>
        <v>-5.94</v>
      </c>
    </row>
    <row r="7" spans="4:17" x14ac:dyDescent="0.25">
      <c r="D7" s="1" t="s">
        <v>2</v>
      </c>
      <c r="E7" s="1">
        <v>2018</v>
      </c>
      <c r="F7" s="2">
        <v>-0.26</v>
      </c>
      <c r="G7" s="2">
        <v>0.56999999999999995</v>
      </c>
      <c r="H7" s="2">
        <v>0.13</v>
      </c>
      <c r="I7" s="26">
        <v>0.15</v>
      </c>
      <c r="K7" s="4">
        <f t="shared" si="0"/>
        <v>15596.013752361292</v>
      </c>
      <c r="L7" s="4">
        <f t="shared" si="1"/>
        <v>15086.261737161854</v>
      </c>
      <c r="M7" s="4">
        <f t="shared" si="2"/>
        <v>13892.680419029701</v>
      </c>
      <c r="O7">
        <f t="shared" si="4"/>
        <v>-0.45</v>
      </c>
      <c r="P7">
        <f t="shared" si="5"/>
        <v>0.37999999999999995</v>
      </c>
      <c r="Q7">
        <f t="shared" si="6"/>
        <v>-0.06</v>
      </c>
    </row>
    <row r="8" spans="4:17" x14ac:dyDescent="0.25">
      <c r="D8" s="1" t="s">
        <v>3</v>
      </c>
      <c r="E8" s="1">
        <v>2018</v>
      </c>
      <c r="F8" s="2">
        <v>1.82</v>
      </c>
      <c r="G8" s="2">
        <v>3.26</v>
      </c>
      <c r="H8" s="2">
        <v>1.53</v>
      </c>
      <c r="I8" s="26">
        <v>0.16</v>
      </c>
      <c r="K8" s="4">
        <f t="shared" si="0"/>
        <v>15636.669092000495</v>
      </c>
      <c r="L8" s="4">
        <f t="shared" si="1"/>
        <v>15000.757419868603</v>
      </c>
      <c r="M8" s="4">
        <f t="shared" si="2"/>
        <v>13874.643382632277</v>
      </c>
      <c r="O8">
        <f t="shared" si="4"/>
        <v>1.6300000000000001</v>
      </c>
      <c r="P8">
        <f t="shared" si="5"/>
        <v>3.07</v>
      </c>
      <c r="Q8">
        <f t="shared" si="6"/>
        <v>1.34</v>
      </c>
    </row>
    <row r="9" spans="4:17" x14ac:dyDescent="0.25">
      <c r="D9" s="1" t="s">
        <v>4</v>
      </c>
      <c r="E9" s="1">
        <v>2018</v>
      </c>
      <c r="F9" s="2">
        <v>2.77</v>
      </c>
      <c r="G9" s="2">
        <v>3.72</v>
      </c>
      <c r="H9" s="2">
        <v>3.74</v>
      </c>
      <c r="I9" s="26">
        <v>0.16</v>
      </c>
      <c r="K9" s="4">
        <f t="shared" si="0"/>
        <v>15357.168623060788</v>
      </c>
      <c r="L9" s="4">
        <f t="shared" si="1"/>
        <v>14527.171624896962</v>
      </c>
      <c r="M9" s="4">
        <f t="shared" si="2"/>
        <v>13665.560309890945</v>
      </c>
      <c r="O9">
        <f t="shared" si="4"/>
        <v>2.58</v>
      </c>
      <c r="P9">
        <f t="shared" si="5"/>
        <v>3.5300000000000002</v>
      </c>
      <c r="Q9">
        <f t="shared" si="6"/>
        <v>3.5500000000000003</v>
      </c>
    </row>
    <row r="10" spans="4:17" x14ac:dyDescent="0.25">
      <c r="D10" s="1" t="s">
        <v>5</v>
      </c>
      <c r="E10" s="1">
        <v>2018</v>
      </c>
      <c r="F10" s="2">
        <v>1.19</v>
      </c>
      <c r="G10" s="2">
        <v>0.62</v>
      </c>
      <c r="H10" s="2">
        <v>0.25</v>
      </c>
      <c r="I10" s="26">
        <v>0.14000000000000001</v>
      </c>
      <c r="K10" s="4">
        <f t="shared" si="0"/>
        <v>14943.240851474931</v>
      </c>
      <c r="L10" s="4">
        <f t="shared" si="1"/>
        <v>14006.143101520405</v>
      </c>
      <c r="M10" s="4">
        <f t="shared" si="2"/>
        <v>13172.894071612631</v>
      </c>
      <c r="O10">
        <f t="shared" si="4"/>
        <v>1</v>
      </c>
      <c r="P10">
        <f t="shared" si="5"/>
        <v>0.43</v>
      </c>
      <c r="Q10">
        <f t="shared" si="6"/>
        <v>0.06</v>
      </c>
    </row>
    <row r="11" spans="4:17" x14ac:dyDescent="0.25">
      <c r="D11" s="1" t="s">
        <v>6</v>
      </c>
      <c r="E11" s="1">
        <v>2018</v>
      </c>
      <c r="F11" s="2">
        <v>2.0699999999999998</v>
      </c>
      <c r="G11" s="2">
        <v>2.41</v>
      </c>
      <c r="H11" s="2">
        <v>0.85</v>
      </c>
      <c r="I11" s="26">
        <v>0.14000000000000001</v>
      </c>
      <c r="K11" s="4">
        <f t="shared" si="0"/>
        <v>14767.507512081165</v>
      </c>
      <c r="L11" s="4">
        <f t="shared" si="1"/>
        <v>13919.840092944152</v>
      </c>
      <c r="M11" s="4">
        <f t="shared" si="2"/>
        <v>13140.043961708361</v>
      </c>
      <c r="O11">
        <f t="shared" si="4"/>
        <v>1.88</v>
      </c>
      <c r="P11">
        <f t="shared" si="5"/>
        <v>2.2200000000000002</v>
      </c>
      <c r="Q11">
        <f t="shared" si="6"/>
        <v>0.65999999999999992</v>
      </c>
    </row>
    <row r="12" spans="4:17" x14ac:dyDescent="0.25">
      <c r="D12" s="1" t="s">
        <v>7</v>
      </c>
      <c r="E12" s="1">
        <v>2018</v>
      </c>
      <c r="F12" s="2">
        <v>1.01</v>
      </c>
      <c r="G12" s="2">
        <v>0.38</v>
      </c>
      <c r="H12" s="2">
        <v>0.53</v>
      </c>
      <c r="I12" s="26">
        <v>0.14000000000000001</v>
      </c>
      <c r="K12" s="4">
        <f t="shared" si="0"/>
        <v>14468.01950826018</v>
      </c>
      <c r="L12" s="4">
        <f t="shared" si="1"/>
        <v>13592.266470993216</v>
      </c>
      <c r="M12" s="4">
        <f t="shared" si="2"/>
        <v>13029.29495459431</v>
      </c>
      <c r="O12">
        <f t="shared" si="4"/>
        <v>0.82000000000000006</v>
      </c>
      <c r="P12">
        <f t="shared" si="5"/>
        <v>0.19</v>
      </c>
      <c r="Q12">
        <f t="shared" si="6"/>
        <v>0.34</v>
      </c>
    </row>
    <row r="13" spans="4:17" x14ac:dyDescent="0.25">
      <c r="D13" s="1" t="s">
        <v>8</v>
      </c>
      <c r="E13" s="1">
        <v>2018</v>
      </c>
      <c r="F13" s="2">
        <v>-2.94</v>
      </c>
      <c r="G13" s="2">
        <v>-2.54</v>
      </c>
      <c r="H13" s="2">
        <v>-1.93</v>
      </c>
      <c r="I13" s="26">
        <v>0.12</v>
      </c>
      <c r="K13" s="4">
        <f t="shared" si="0"/>
        <v>14323.353636531216</v>
      </c>
      <c r="L13" s="4">
        <f t="shared" si="1"/>
        <v>13540.811387719879</v>
      </c>
      <c r="M13" s="4">
        <f t="shared" si="2"/>
        <v>12960.603754694428</v>
      </c>
      <c r="O13">
        <f t="shared" si="4"/>
        <v>-3.13</v>
      </c>
      <c r="P13">
        <f t="shared" si="5"/>
        <v>-2.73</v>
      </c>
      <c r="Q13">
        <f t="shared" si="6"/>
        <v>-2.12</v>
      </c>
    </row>
    <row r="14" spans="4:17" x14ac:dyDescent="0.25">
      <c r="D14" s="1" t="s">
        <v>9</v>
      </c>
      <c r="E14" s="1">
        <v>2018</v>
      </c>
      <c r="F14" s="2">
        <v>-6.85</v>
      </c>
      <c r="G14" s="2">
        <v>-3.69</v>
      </c>
      <c r="H14" s="2">
        <v>-4.67</v>
      </c>
      <c r="I14" s="26">
        <v>0.11</v>
      </c>
      <c r="K14" s="4">
        <f t="shared" si="0"/>
        <v>14757.215780477247</v>
      </c>
      <c r="L14" s="4">
        <f t="shared" si="1"/>
        <v>13893.711663985101</v>
      </c>
      <c r="M14" s="4">
        <f t="shared" si="2"/>
        <v>13215.666110629578</v>
      </c>
      <c r="O14">
        <f t="shared" si="4"/>
        <v>-7.04</v>
      </c>
      <c r="P14">
        <f t="shared" si="5"/>
        <v>-3.88</v>
      </c>
      <c r="Q14">
        <f t="shared" si="6"/>
        <v>-4.8600000000000003</v>
      </c>
    </row>
    <row r="15" spans="4:17" x14ac:dyDescent="0.25">
      <c r="D15" s="1" t="s">
        <v>10</v>
      </c>
      <c r="E15" s="1">
        <v>2018</v>
      </c>
      <c r="F15" s="2">
        <v>5.51</v>
      </c>
      <c r="G15" s="2">
        <v>5.73</v>
      </c>
      <c r="H15" s="2">
        <v>4.25</v>
      </c>
      <c r="I15" s="26">
        <v>0.11</v>
      </c>
      <c r="K15" s="4">
        <f t="shared" si="0"/>
        <v>15842.421664495167</v>
      </c>
      <c r="L15" s="4">
        <f t="shared" si="1"/>
        <v>14426.032254163743</v>
      </c>
      <c r="M15" s="4">
        <f t="shared" si="2"/>
        <v>13863.071552113266</v>
      </c>
      <c r="O15">
        <f t="shared" si="4"/>
        <v>5.3199999999999994</v>
      </c>
      <c r="P15">
        <f t="shared" si="5"/>
        <v>5.54</v>
      </c>
      <c r="Q15">
        <f t="shared" si="6"/>
        <v>4.0599999999999996</v>
      </c>
    </row>
    <row r="16" spans="4:17" x14ac:dyDescent="0.25">
      <c r="D16" s="1" t="s">
        <v>11</v>
      </c>
      <c r="E16" s="6">
        <v>2017</v>
      </c>
      <c r="F16" s="7">
        <v>2.25</v>
      </c>
      <c r="G16" s="7">
        <v>1.1100000000000001</v>
      </c>
      <c r="H16" s="7">
        <v>1.51</v>
      </c>
      <c r="I16" s="26">
        <v>0.09</v>
      </c>
      <c r="K16" s="4">
        <f t="shared" si="0"/>
        <v>15015.090194763688</v>
      </c>
      <c r="L16" s="4">
        <f t="shared" si="1"/>
        <v>13644.218532264962</v>
      </c>
      <c r="M16" s="4">
        <f t="shared" si="2"/>
        <v>13297.910361739345</v>
      </c>
      <c r="O16">
        <f t="shared" si="4"/>
        <v>2.06</v>
      </c>
      <c r="P16">
        <f t="shared" si="5"/>
        <v>0.92000000000000015</v>
      </c>
      <c r="Q16">
        <f t="shared" si="6"/>
        <v>1.32</v>
      </c>
    </row>
    <row r="17" spans="4:17" x14ac:dyDescent="0.25">
      <c r="D17" s="1" t="s">
        <v>0</v>
      </c>
      <c r="E17" s="1">
        <v>2017</v>
      </c>
      <c r="F17" s="2">
        <v>2.4900000000000002</v>
      </c>
      <c r="G17" s="2">
        <v>3.07</v>
      </c>
      <c r="H17" s="2">
        <v>3.26</v>
      </c>
      <c r="I17" s="26">
        <v>0.09</v>
      </c>
      <c r="K17" s="4">
        <f t="shared" si="0"/>
        <v>14684.684787054952</v>
      </c>
      <c r="L17" s="4">
        <f t="shared" si="1"/>
        <v>13494.430355320899</v>
      </c>
      <c r="M17" s="4">
        <f t="shared" si="2"/>
        <v>13100.098868820161</v>
      </c>
      <c r="O17">
        <f t="shared" si="4"/>
        <v>2.3000000000000003</v>
      </c>
      <c r="P17">
        <f t="shared" si="5"/>
        <v>2.88</v>
      </c>
      <c r="Q17">
        <f t="shared" si="6"/>
        <v>3.07</v>
      </c>
    </row>
    <row r="18" spans="4:17" x14ac:dyDescent="0.25">
      <c r="D18" s="1" t="s">
        <v>1</v>
      </c>
      <c r="E18" s="1">
        <v>2017</v>
      </c>
      <c r="F18" s="2">
        <v>0.66</v>
      </c>
      <c r="G18" s="2">
        <v>2.33</v>
      </c>
      <c r="H18" s="2">
        <v>1.0900000000000001</v>
      </c>
      <c r="I18" s="26">
        <v>0.09</v>
      </c>
      <c r="K18" s="4">
        <f t="shared" si="0"/>
        <v>14327.919589281835</v>
      </c>
      <c r="L18" s="4">
        <f t="shared" si="1"/>
        <v>13092.49088514689</v>
      </c>
      <c r="M18" s="4">
        <f t="shared" si="2"/>
        <v>12686.518369959484</v>
      </c>
      <c r="O18">
        <f t="shared" si="4"/>
        <v>0.47000000000000003</v>
      </c>
      <c r="P18">
        <f t="shared" si="5"/>
        <v>2.14</v>
      </c>
      <c r="Q18">
        <f t="shared" si="6"/>
        <v>0.90000000000000013</v>
      </c>
    </row>
    <row r="19" spans="4:17" x14ac:dyDescent="0.25">
      <c r="D19" s="1" t="s">
        <v>2</v>
      </c>
      <c r="E19" s="1">
        <v>2017</v>
      </c>
      <c r="F19" s="2">
        <v>3.67</v>
      </c>
      <c r="G19" s="2">
        <v>2.06</v>
      </c>
      <c r="H19" s="2">
        <v>3.2</v>
      </c>
      <c r="I19" s="26">
        <v>0.09</v>
      </c>
      <c r="K19" s="4">
        <f t="shared" si="0"/>
        <v>14233.975351958907</v>
      </c>
      <c r="L19" s="4">
        <f t="shared" si="1"/>
        <v>12794.381789452642</v>
      </c>
      <c r="M19" s="4">
        <f t="shared" si="2"/>
        <v>12549.726352714892</v>
      </c>
      <c r="O19">
        <f t="shared" si="4"/>
        <v>3.48</v>
      </c>
      <c r="P19">
        <f t="shared" si="5"/>
        <v>1.87</v>
      </c>
      <c r="Q19">
        <f t="shared" si="6"/>
        <v>3.0100000000000002</v>
      </c>
    </row>
    <row r="20" spans="4:17" x14ac:dyDescent="0.25">
      <c r="D20" s="1" t="s">
        <v>3</v>
      </c>
      <c r="E20" s="1">
        <v>2017</v>
      </c>
      <c r="F20" s="2">
        <v>-1.41</v>
      </c>
      <c r="G20" s="2">
        <v>0.31</v>
      </c>
      <c r="H20" s="2">
        <v>-0.89</v>
      </c>
      <c r="I20" s="26">
        <v>0.09</v>
      </c>
      <c r="K20" s="4">
        <f t="shared" si="0"/>
        <v>13730.081365832842</v>
      </c>
      <c r="L20" s="4">
        <f t="shared" si="1"/>
        <v>12536.13735983994</v>
      </c>
      <c r="M20" s="4">
        <f t="shared" si="2"/>
        <v>12160.587551080322</v>
      </c>
      <c r="O20">
        <f t="shared" si="4"/>
        <v>-1.5999999999999999</v>
      </c>
      <c r="P20">
        <f t="shared" si="5"/>
        <v>0.12</v>
      </c>
      <c r="Q20">
        <f t="shared" si="6"/>
        <v>-1.08</v>
      </c>
    </row>
    <row r="21" spans="4:17" x14ac:dyDescent="0.25">
      <c r="D21" s="1" t="s">
        <v>4</v>
      </c>
      <c r="E21" s="1">
        <v>2017</v>
      </c>
      <c r="F21" s="2">
        <v>2.4700000000000002</v>
      </c>
      <c r="G21" s="2">
        <v>2.06</v>
      </c>
      <c r="H21" s="2">
        <v>1.46</v>
      </c>
      <c r="I21" s="26">
        <v>7.0000000000000007E-2</v>
      </c>
      <c r="K21" s="4">
        <f t="shared" si="0"/>
        <v>13926.444229468347</v>
      </c>
      <c r="L21" s="4">
        <f t="shared" si="1"/>
        <v>12497.395433994556</v>
      </c>
      <c r="M21" s="4">
        <f t="shared" si="2"/>
        <v>12269.788670245507</v>
      </c>
      <c r="O21">
        <f t="shared" si="4"/>
        <v>2.2800000000000002</v>
      </c>
      <c r="P21">
        <f t="shared" si="5"/>
        <v>1.87</v>
      </c>
      <c r="Q21">
        <f t="shared" si="6"/>
        <v>1.27</v>
      </c>
    </row>
    <row r="22" spans="4:17" x14ac:dyDescent="0.25">
      <c r="D22" s="1" t="s">
        <v>5</v>
      </c>
      <c r="E22" s="1">
        <v>2017</v>
      </c>
      <c r="F22" s="2">
        <v>2.1</v>
      </c>
      <c r="G22" s="2">
        <v>0.62</v>
      </c>
      <c r="H22" s="2">
        <v>1.52</v>
      </c>
      <c r="I22" s="26">
        <v>0.06</v>
      </c>
      <c r="K22" s="4">
        <f t="shared" si="0"/>
        <v>13590.752639278177</v>
      </c>
      <c r="L22" s="4">
        <f t="shared" si="1"/>
        <v>12245.145437972327</v>
      </c>
      <c r="M22" s="4">
        <f t="shared" si="2"/>
        <v>12093.227548044064</v>
      </c>
      <c r="O22">
        <f t="shared" si="4"/>
        <v>1.9100000000000001</v>
      </c>
      <c r="P22">
        <f t="shared" si="5"/>
        <v>0.43</v>
      </c>
      <c r="Q22">
        <f t="shared" si="6"/>
        <v>1.33</v>
      </c>
    </row>
    <row r="23" spans="4:17" x14ac:dyDescent="0.25">
      <c r="D23" s="1" t="s">
        <v>6</v>
      </c>
      <c r="E23" s="1">
        <v>2017</v>
      </c>
      <c r="F23" s="2">
        <v>-0.35</v>
      </c>
      <c r="G23" s="2">
        <v>1.41</v>
      </c>
      <c r="H23" s="2">
        <v>0.1</v>
      </c>
      <c r="I23" s="26">
        <v>0.06</v>
      </c>
      <c r="K23" s="4">
        <f t="shared" si="0"/>
        <v>13311.217080585875</v>
      </c>
      <c r="L23" s="4">
        <f t="shared" si="1"/>
        <v>12169.693339268861</v>
      </c>
      <c r="M23" s="4">
        <f t="shared" si="2"/>
        <v>11912.162675378313</v>
      </c>
      <c r="O23">
        <f t="shared" si="4"/>
        <v>-0.54</v>
      </c>
      <c r="P23">
        <f t="shared" si="5"/>
        <v>1.22</v>
      </c>
      <c r="Q23">
        <f t="shared" si="6"/>
        <v>-0.09</v>
      </c>
    </row>
    <row r="24" spans="4:17" x14ac:dyDescent="0.25">
      <c r="D24" s="1" t="s">
        <v>7</v>
      </c>
      <c r="E24" s="1">
        <v>2017</v>
      </c>
      <c r="F24" s="2">
        <v>-0.28000000000000003</v>
      </c>
      <c r="G24" s="2">
        <v>1.03</v>
      </c>
      <c r="H24" s="2">
        <v>0.15</v>
      </c>
      <c r="I24" s="26">
        <v>0.05</v>
      </c>
      <c r="K24" s="4">
        <f t="shared" si="0"/>
        <v>13357.969975500126</v>
      </c>
      <c r="L24" s="4">
        <f t="shared" si="1"/>
        <v>12000.48647990224</v>
      </c>
      <c r="M24" s="4">
        <f t="shared" si="2"/>
        <v>11900.262412965349</v>
      </c>
      <c r="O24">
        <f t="shared" si="4"/>
        <v>-0.47000000000000003</v>
      </c>
      <c r="P24">
        <f t="shared" si="5"/>
        <v>0.84000000000000008</v>
      </c>
      <c r="Q24">
        <f t="shared" si="6"/>
        <v>-4.0000000000000008E-2</v>
      </c>
    </row>
    <row r="25" spans="4:17" x14ac:dyDescent="0.25">
      <c r="D25" s="1" t="s">
        <v>8</v>
      </c>
      <c r="E25" s="1">
        <v>2017</v>
      </c>
      <c r="F25" s="2">
        <v>-0.42</v>
      </c>
      <c r="G25" s="2">
        <v>0.12</v>
      </c>
      <c r="H25" s="2">
        <v>-0.64</v>
      </c>
      <c r="I25" s="26">
        <v>0.03</v>
      </c>
      <c r="K25" s="4">
        <f t="shared" si="0"/>
        <v>13395.477311973653</v>
      </c>
      <c r="L25" s="4">
        <f t="shared" si="1"/>
        <v>11878.14162120384</v>
      </c>
      <c r="M25" s="4">
        <f t="shared" si="2"/>
        <v>11882.438754833098</v>
      </c>
      <c r="O25">
        <f t="shared" si="4"/>
        <v>-0.61</v>
      </c>
      <c r="P25">
        <f t="shared" si="5"/>
        <v>-7.0000000000000007E-2</v>
      </c>
      <c r="Q25">
        <f t="shared" si="6"/>
        <v>-0.83000000000000007</v>
      </c>
    </row>
    <row r="26" spans="4:17" x14ac:dyDescent="0.25">
      <c r="D26" s="1" t="s">
        <v>9</v>
      </c>
      <c r="E26" s="1">
        <v>2017</v>
      </c>
      <c r="F26" s="2">
        <v>1.76</v>
      </c>
      <c r="G26" s="2">
        <v>3.97</v>
      </c>
      <c r="H26" s="2">
        <v>3.41</v>
      </c>
      <c r="I26" s="26">
        <v>0.04</v>
      </c>
      <c r="K26" s="4">
        <f t="shared" si="0"/>
        <v>13451.975609533694</v>
      </c>
      <c r="L26" s="4">
        <f t="shared" si="1"/>
        <v>11863.904935281502</v>
      </c>
      <c r="M26" s="4">
        <f t="shared" si="2"/>
        <v>11958.976202529284</v>
      </c>
      <c r="O26">
        <f t="shared" si="4"/>
        <v>1.57</v>
      </c>
      <c r="P26">
        <f t="shared" si="5"/>
        <v>3.7800000000000002</v>
      </c>
      <c r="Q26">
        <f t="shared" si="6"/>
        <v>3.22</v>
      </c>
    </row>
    <row r="27" spans="4:17" x14ac:dyDescent="0.25">
      <c r="D27" s="1" t="s">
        <v>10</v>
      </c>
      <c r="E27" s="1">
        <v>2017</v>
      </c>
      <c r="F27" s="2">
        <v>2.31</v>
      </c>
      <c r="G27" s="2">
        <v>1.9</v>
      </c>
      <c r="H27" s="2">
        <v>0.92</v>
      </c>
      <c r="I27" s="26">
        <v>0.04</v>
      </c>
      <c r="K27" s="4">
        <f t="shared" si="0"/>
        <v>13219.31565402289</v>
      </c>
      <c r="L27" s="4">
        <f t="shared" si="1"/>
        <v>11410.892502915745</v>
      </c>
      <c r="M27" s="4">
        <f t="shared" si="2"/>
        <v>11564.622572796909</v>
      </c>
      <c r="O27">
        <f t="shared" si="4"/>
        <v>2.12</v>
      </c>
      <c r="P27">
        <f t="shared" si="5"/>
        <v>1.71</v>
      </c>
      <c r="Q27">
        <f t="shared" si="6"/>
        <v>0.73</v>
      </c>
    </row>
    <row r="28" spans="4:17" x14ac:dyDescent="0.25">
      <c r="D28" s="1" t="s">
        <v>11</v>
      </c>
      <c r="E28" s="1">
        <v>2016</v>
      </c>
      <c r="F28" s="2">
        <v>0.87</v>
      </c>
      <c r="G28" s="2">
        <v>1.98</v>
      </c>
      <c r="H28" s="2">
        <v>2.09</v>
      </c>
      <c r="I28" s="26">
        <v>0.03</v>
      </c>
      <c r="K28" s="4">
        <f t="shared" si="0"/>
        <v>12920.844154064012</v>
      </c>
      <c r="L28" s="4">
        <f t="shared" si="1"/>
        <v>11198.128069593471</v>
      </c>
      <c r="M28" s="4">
        <f t="shared" si="2"/>
        <v>11459.197951641803</v>
      </c>
      <c r="O28">
        <f t="shared" si="4"/>
        <v>0.67999999999999994</v>
      </c>
      <c r="P28">
        <f t="shared" si="5"/>
        <v>1.79</v>
      </c>
      <c r="Q28">
        <f t="shared" si="6"/>
        <v>1.9</v>
      </c>
    </row>
    <row r="29" spans="4:17" x14ac:dyDescent="0.25">
      <c r="D29" s="1" t="s">
        <v>0</v>
      </c>
      <c r="E29" s="1">
        <v>2016</v>
      </c>
      <c r="F29" s="2">
        <v>7.49</v>
      </c>
      <c r="G29" s="2">
        <v>3.7</v>
      </c>
      <c r="H29" s="2">
        <v>5.69</v>
      </c>
      <c r="I29" s="26">
        <v>0.01</v>
      </c>
      <c r="K29" s="4">
        <f t="shared" si="0"/>
        <v>12809.402353587799</v>
      </c>
      <c r="L29" s="4">
        <f t="shared" si="1"/>
        <v>10980.710011368377</v>
      </c>
      <c r="M29" s="4">
        <f t="shared" si="2"/>
        <v>11224.603733609369</v>
      </c>
      <c r="O29">
        <f t="shared" si="4"/>
        <v>7.3</v>
      </c>
      <c r="P29">
        <f t="shared" si="5"/>
        <v>3.5100000000000002</v>
      </c>
      <c r="Q29">
        <f t="shared" si="6"/>
        <v>5.5</v>
      </c>
    </row>
    <row r="30" spans="4:17" x14ac:dyDescent="0.25">
      <c r="D30" s="1" t="s">
        <v>1</v>
      </c>
      <c r="E30" s="1">
        <v>2016</v>
      </c>
      <c r="F30" s="2">
        <v>-1.68</v>
      </c>
      <c r="G30" s="2">
        <v>-1.82</v>
      </c>
      <c r="H30" s="2">
        <v>-1.48</v>
      </c>
      <c r="I30" s="26">
        <v>0.02</v>
      </c>
      <c r="K30" s="4">
        <f t="shared" si="0"/>
        <v>11916.831662096753</v>
      </c>
      <c r="L30" s="4">
        <f t="shared" si="1"/>
        <v>10588.919972389949</v>
      </c>
      <c r="M30" s="4">
        <f t="shared" si="2"/>
        <v>10620.308197189299</v>
      </c>
      <c r="O30">
        <f t="shared" si="4"/>
        <v>-1.8699999999999999</v>
      </c>
      <c r="P30">
        <f t="shared" si="5"/>
        <v>-2.0100000000000002</v>
      </c>
      <c r="Q30">
        <f t="shared" si="6"/>
        <v>-1.67</v>
      </c>
    </row>
    <row r="31" spans="4:17" x14ac:dyDescent="0.25">
      <c r="D31" s="1" t="s">
        <v>2</v>
      </c>
      <c r="E31" s="1">
        <v>2016</v>
      </c>
      <c r="F31" s="2">
        <v>1.39</v>
      </c>
      <c r="G31" s="2">
        <v>0.02</v>
      </c>
      <c r="H31" s="2">
        <v>-0.19</v>
      </c>
      <c r="I31" s="26">
        <v>0.02</v>
      </c>
      <c r="K31" s="4">
        <f t="shared" si="0"/>
        <v>12120.455311327047</v>
      </c>
      <c r="L31" s="4">
        <f t="shared" si="1"/>
        <v>10785.210809115857</v>
      </c>
      <c r="M31" s="4">
        <f t="shared" si="2"/>
        <v>10779.84997684663</v>
      </c>
      <c r="O31">
        <f t="shared" si="4"/>
        <v>1.2</v>
      </c>
      <c r="P31">
        <f t="shared" si="5"/>
        <v>-0.17</v>
      </c>
      <c r="Q31">
        <f t="shared" si="6"/>
        <v>-0.38</v>
      </c>
    </row>
    <row r="32" spans="4:17" x14ac:dyDescent="0.25">
      <c r="D32" s="1" t="s">
        <v>3</v>
      </c>
      <c r="E32" s="1">
        <v>2016</v>
      </c>
      <c r="F32" s="2">
        <v>0.86</v>
      </c>
      <c r="G32" s="2">
        <v>0.14000000000000001</v>
      </c>
      <c r="H32" s="2">
        <v>0.64</v>
      </c>
      <c r="I32" s="26">
        <v>0.02</v>
      </c>
      <c r="K32" s="4">
        <f t="shared" si="0"/>
        <v>11954.290671000144</v>
      </c>
      <c r="L32" s="4">
        <f t="shared" si="1"/>
        <v>10783.054198276202</v>
      </c>
      <c r="M32" s="4">
        <f t="shared" si="2"/>
        <v>10800.370681140797</v>
      </c>
      <c r="O32">
        <f t="shared" si="4"/>
        <v>0.66999999999999993</v>
      </c>
      <c r="P32">
        <f t="shared" si="5"/>
        <v>-4.9999999999999989E-2</v>
      </c>
      <c r="Q32">
        <f t="shared" si="6"/>
        <v>0.45</v>
      </c>
    </row>
    <row r="33" spans="4:17" x14ac:dyDescent="0.25">
      <c r="D33" s="1" t="s">
        <v>4</v>
      </c>
      <c r="E33" s="1">
        <v>2016</v>
      </c>
      <c r="F33" s="2">
        <v>3.48</v>
      </c>
      <c r="G33" s="2">
        <v>3.69</v>
      </c>
      <c r="H33" s="2">
        <v>3.25</v>
      </c>
      <c r="I33" s="26">
        <v>0.02</v>
      </c>
      <c r="K33" s="4">
        <f t="shared" si="0"/>
        <v>11852.360371802642</v>
      </c>
      <c r="L33" s="4">
        <f t="shared" si="1"/>
        <v>10767.97902763751</v>
      </c>
      <c r="M33" s="4">
        <f t="shared" si="2"/>
        <v>10731.687878717008</v>
      </c>
      <c r="O33">
        <f t="shared" si="4"/>
        <v>3.29</v>
      </c>
      <c r="P33">
        <f t="shared" si="5"/>
        <v>3.5</v>
      </c>
      <c r="Q33">
        <f t="shared" si="6"/>
        <v>3.06</v>
      </c>
    </row>
    <row r="34" spans="4:17" x14ac:dyDescent="0.25">
      <c r="D34" s="1" t="s">
        <v>5</v>
      </c>
      <c r="E34" s="1">
        <v>2016</v>
      </c>
      <c r="F34" s="2">
        <v>0.56999999999999995</v>
      </c>
      <c r="G34" s="2">
        <v>0.26</v>
      </c>
      <c r="H34" s="2">
        <v>0.03</v>
      </c>
      <c r="I34" s="26">
        <v>0.02</v>
      </c>
      <c r="K34" s="4">
        <f t="shared" si="0"/>
        <v>11453.769203520142</v>
      </c>
      <c r="L34" s="4">
        <f t="shared" si="1"/>
        <v>10384.780622661308</v>
      </c>
      <c r="M34" s="4">
        <f t="shared" si="2"/>
        <v>10393.88656534335</v>
      </c>
      <c r="O34">
        <f t="shared" si="4"/>
        <v>0.37999999999999995</v>
      </c>
      <c r="P34">
        <f t="shared" si="5"/>
        <v>7.0000000000000007E-2</v>
      </c>
      <c r="Q34">
        <f t="shared" si="6"/>
        <v>-0.16</v>
      </c>
    </row>
    <row r="35" spans="4:17" x14ac:dyDescent="0.25">
      <c r="D35" s="1" t="s">
        <v>6</v>
      </c>
      <c r="E35" s="1">
        <v>2016</v>
      </c>
      <c r="F35" s="2">
        <v>-0.73</v>
      </c>
      <c r="G35" s="2">
        <v>1.8</v>
      </c>
      <c r="H35" s="2">
        <v>1.08</v>
      </c>
      <c r="I35" s="26">
        <v>0.01</v>
      </c>
      <c r="K35" s="4">
        <f t="shared" si="0"/>
        <v>11388.852742885692</v>
      </c>
      <c r="L35" s="4">
        <f t="shared" si="1"/>
        <v>10357.850212109823</v>
      </c>
      <c r="M35" s="4">
        <f t="shared" si="2"/>
        <v>10390.769334542987</v>
      </c>
      <c r="O35">
        <f t="shared" si="4"/>
        <v>-0.91999999999999993</v>
      </c>
      <c r="P35">
        <f t="shared" si="5"/>
        <v>1.61</v>
      </c>
      <c r="Q35">
        <f t="shared" si="6"/>
        <v>0.89000000000000012</v>
      </c>
    </row>
    <row r="36" spans="4:17" x14ac:dyDescent="0.25">
      <c r="D36" s="1" t="s">
        <v>7</v>
      </c>
      <c r="E36" s="1">
        <v>2016</v>
      </c>
      <c r="F36" s="2">
        <v>5.72</v>
      </c>
      <c r="G36" s="2">
        <v>0.39</v>
      </c>
      <c r="H36" s="2">
        <v>1.52</v>
      </c>
      <c r="I36" s="26">
        <v>0.01</v>
      </c>
      <c r="K36" s="4">
        <f t="shared" si="0"/>
        <v>11472.602742908928</v>
      </c>
      <c r="L36" s="4">
        <f t="shared" si="1"/>
        <v>10174.705512878018</v>
      </c>
      <c r="M36" s="4">
        <f t="shared" si="2"/>
        <v>10279.748055543123</v>
      </c>
      <c r="O36">
        <f t="shared" si="4"/>
        <v>5.5299999999999994</v>
      </c>
      <c r="P36">
        <f t="shared" si="5"/>
        <v>0.2</v>
      </c>
      <c r="Q36">
        <f t="shared" si="6"/>
        <v>1.33</v>
      </c>
    </row>
    <row r="37" spans="4:17" x14ac:dyDescent="0.25">
      <c r="D37" s="1" t="s">
        <v>8</v>
      </c>
      <c r="E37" s="1">
        <v>2016</v>
      </c>
      <c r="F37" s="2">
        <v>11.73</v>
      </c>
      <c r="G37" s="2">
        <v>6.78</v>
      </c>
      <c r="H37" s="2">
        <v>6.85</v>
      </c>
      <c r="I37" s="26">
        <v>0.02</v>
      </c>
      <c r="K37" s="4">
        <f t="shared" si="0"/>
        <v>10851.875466240001</v>
      </c>
      <c r="L37" s="4">
        <f t="shared" si="1"/>
        <v>10135.178317440001</v>
      </c>
      <c r="M37" s="4">
        <f t="shared" si="2"/>
        <v>10125.835358100001</v>
      </c>
      <c r="O37">
        <f t="shared" si="4"/>
        <v>11.540000000000001</v>
      </c>
      <c r="P37">
        <f t="shared" si="5"/>
        <v>6.59</v>
      </c>
      <c r="Q37">
        <f t="shared" si="6"/>
        <v>6.6599999999999993</v>
      </c>
    </row>
    <row r="38" spans="4:17" x14ac:dyDescent="0.25">
      <c r="D38" s="1" t="s">
        <v>9</v>
      </c>
      <c r="E38" s="1">
        <v>2016</v>
      </c>
      <c r="F38" s="2">
        <v>2.54</v>
      </c>
      <c r="G38" s="2">
        <v>-0.13</v>
      </c>
      <c r="H38" s="2">
        <v>0.06</v>
      </c>
      <c r="I38" s="26">
        <v>0.02</v>
      </c>
      <c r="K38" s="4">
        <f t="shared" si="0"/>
        <v>9712.5888000000014</v>
      </c>
      <c r="L38" s="4">
        <f t="shared" si="1"/>
        <v>9491.6448</v>
      </c>
      <c r="M38" s="4">
        <f t="shared" si="2"/>
        <v>9476.6826000000001</v>
      </c>
      <c r="O38">
        <f t="shared" si="4"/>
        <v>2.35</v>
      </c>
      <c r="P38">
        <f t="shared" si="5"/>
        <v>-0.32</v>
      </c>
      <c r="Q38">
        <f t="shared" si="6"/>
        <v>-0.13</v>
      </c>
    </row>
    <row r="39" spans="4:17" x14ac:dyDescent="0.25">
      <c r="D39" s="1" t="s">
        <v>10</v>
      </c>
      <c r="E39" s="1">
        <v>2016</v>
      </c>
      <c r="F39" s="2">
        <v>-5.28</v>
      </c>
      <c r="G39" s="2">
        <v>-4.96</v>
      </c>
      <c r="H39" s="2">
        <v>-5.29</v>
      </c>
      <c r="I39" s="26">
        <v>0.01</v>
      </c>
      <c r="K39" s="4">
        <f>K40*(1+F39/100)</f>
        <v>9472</v>
      </c>
      <c r="L39" s="4">
        <f t="shared" ref="L39:M39" si="7">L40*(1+G39/100)</f>
        <v>9504</v>
      </c>
      <c r="M39" s="4">
        <f t="shared" si="7"/>
        <v>9471</v>
      </c>
      <c r="O39">
        <f t="shared" si="4"/>
        <v>-5.4700000000000006</v>
      </c>
      <c r="P39">
        <f t="shared" si="5"/>
        <v>-5.15</v>
      </c>
      <c r="Q39">
        <f t="shared" si="6"/>
        <v>-5.48</v>
      </c>
    </row>
    <row r="40" spans="4:17" x14ac:dyDescent="0.25">
      <c r="J40" t="s">
        <v>18</v>
      </c>
      <c r="K40" s="4">
        <v>10000</v>
      </c>
      <c r="L40" s="4">
        <v>10000</v>
      </c>
      <c r="M40" s="4">
        <v>10000</v>
      </c>
    </row>
  </sheetData>
  <mergeCells count="1">
    <mergeCell ref="O2:Q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19" sqref="A19"/>
    </sheetView>
  </sheetViews>
  <sheetFormatPr defaultRowHeight="15" x14ac:dyDescent="0.25"/>
  <cols>
    <col min="1" max="1" width="18" bestFit="1" customWidth="1"/>
  </cols>
  <sheetData>
    <row r="1" spans="1:9" x14ac:dyDescent="0.25">
      <c r="A1" t="s">
        <v>40</v>
      </c>
    </row>
    <row r="2" spans="1:9" ht="15.75" thickBot="1" x14ac:dyDescent="0.3"/>
    <row r="3" spans="1:9" x14ac:dyDescent="0.25">
      <c r="A3" s="39" t="s">
        <v>41</v>
      </c>
      <c r="B3" s="39"/>
    </row>
    <row r="4" spans="1:9" x14ac:dyDescent="0.25">
      <c r="A4" s="36" t="s">
        <v>42</v>
      </c>
      <c r="B4" s="36">
        <v>0.88433615997927628</v>
      </c>
    </row>
    <row r="5" spans="1:9" x14ac:dyDescent="0.25">
      <c r="A5" s="36" t="s">
        <v>43</v>
      </c>
      <c r="B5" s="36">
        <v>0.78205044384689215</v>
      </c>
    </row>
    <row r="6" spans="1:9" x14ac:dyDescent="0.25">
      <c r="A6" s="36" t="s">
        <v>44</v>
      </c>
      <c r="B6" s="36">
        <v>0.7756401627835654</v>
      </c>
    </row>
    <row r="7" spans="1:9" x14ac:dyDescent="0.25">
      <c r="A7" s="36" t="s">
        <v>45</v>
      </c>
      <c r="B7" s="36">
        <v>1.9236885229164864</v>
      </c>
    </row>
    <row r="8" spans="1:9" ht="15.75" thickBot="1" x14ac:dyDescent="0.3">
      <c r="A8" s="37" t="s">
        <v>46</v>
      </c>
      <c r="B8" s="37">
        <v>36</v>
      </c>
    </row>
    <row r="10" spans="1:9" ht="15.75" thickBot="1" x14ac:dyDescent="0.3">
      <c r="A10" t="s">
        <v>47</v>
      </c>
    </row>
    <row r="11" spans="1:9" x14ac:dyDescent="0.25">
      <c r="A11" s="38"/>
      <c r="B11" s="38" t="s">
        <v>51</v>
      </c>
      <c r="C11" s="38" t="s">
        <v>52</v>
      </c>
      <c r="D11" s="38" t="s">
        <v>53</v>
      </c>
      <c r="E11" s="38" t="s">
        <v>54</v>
      </c>
      <c r="F11" s="38" t="s">
        <v>55</v>
      </c>
    </row>
    <row r="12" spans="1:9" x14ac:dyDescent="0.25">
      <c r="A12" s="36" t="s">
        <v>48</v>
      </c>
      <c r="B12" s="36">
        <v>1</v>
      </c>
      <c r="C12" s="36">
        <v>451.46823887117915</v>
      </c>
      <c r="D12" s="36">
        <v>451.46823887117915</v>
      </c>
      <c r="E12" s="36">
        <v>121.99940004518869</v>
      </c>
      <c r="F12" s="36">
        <v>8.612695372642759E-13</v>
      </c>
    </row>
    <row r="13" spans="1:9" x14ac:dyDescent="0.25">
      <c r="A13" s="36" t="s">
        <v>49</v>
      </c>
      <c r="B13" s="36">
        <v>34</v>
      </c>
      <c r="C13" s="36">
        <v>125.81963612882085</v>
      </c>
      <c r="D13" s="36">
        <v>3.700577533200613</v>
      </c>
      <c r="E13" s="36"/>
      <c r="F13" s="36"/>
    </row>
    <row r="14" spans="1:9" ht="15.75" thickBot="1" x14ac:dyDescent="0.3">
      <c r="A14" s="37" t="s">
        <v>50</v>
      </c>
      <c r="B14" s="37">
        <v>35</v>
      </c>
      <c r="C14" s="37">
        <v>577.28787499999999</v>
      </c>
      <c r="D14" s="37"/>
      <c r="E14" s="37"/>
      <c r="F14" s="37"/>
    </row>
    <row r="15" spans="1:9" ht="15.75" thickBot="1" x14ac:dyDescent="0.3"/>
    <row r="16" spans="1:9" x14ac:dyDescent="0.25">
      <c r="A16" s="38"/>
      <c r="B16" s="38" t="s">
        <v>56</v>
      </c>
      <c r="C16" s="38" t="s">
        <v>45</v>
      </c>
      <c r="D16" s="38" t="s">
        <v>57</v>
      </c>
      <c r="E16" s="38" t="s">
        <v>58</v>
      </c>
      <c r="F16" s="38" t="s">
        <v>59</v>
      </c>
      <c r="G16" s="38" t="s">
        <v>60</v>
      </c>
      <c r="H16" s="38" t="s">
        <v>61</v>
      </c>
      <c r="I16" s="38" t="s">
        <v>62</v>
      </c>
    </row>
    <row r="17" spans="1:9" x14ac:dyDescent="0.25">
      <c r="A17" s="36" t="s">
        <v>63</v>
      </c>
      <c r="B17" s="36">
        <v>-0.10146568031499081</v>
      </c>
      <c r="C17" s="36">
        <v>0.32651136999886143</v>
      </c>
      <c r="D17" s="36">
        <v>-0.31075695867909481</v>
      </c>
      <c r="E17" s="36">
        <v>0.75788257997793917</v>
      </c>
      <c r="F17" s="36">
        <v>-0.76501661922498321</v>
      </c>
      <c r="G17" s="36">
        <v>0.56208525859500158</v>
      </c>
      <c r="H17" s="36">
        <v>-0.76501661922498321</v>
      </c>
      <c r="I17" s="36">
        <v>0.56208525859500158</v>
      </c>
    </row>
    <row r="18" spans="1:9" ht="15.75" thickBot="1" x14ac:dyDescent="0.3">
      <c r="A18" s="37" t="s">
        <v>64</v>
      </c>
      <c r="B18" s="37">
        <v>1.1355878174451997</v>
      </c>
      <c r="C18" s="37">
        <v>0.10281154304573641</v>
      </c>
      <c r="D18" s="37">
        <v>11.045333858475656</v>
      </c>
      <c r="E18" s="37">
        <v>8.6126953726427287E-13</v>
      </c>
      <c r="F18" s="37">
        <v>0.92664962359601954</v>
      </c>
      <c r="G18" s="37">
        <v>1.3445260112943798</v>
      </c>
      <c r="H18" s="37">
        <v>0.92664962359601954</v>
      </c>
      <c r="I18" s="37">
        <v>1.3445260112943798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19" sqref="A19"/>
    </sheetView>
  </sheetViews>
  <sheetFormatPr defaultRowHeight="15" x14ac:dyDescent="0.25"/>
  <cols>
    <col min="1" max="1" width="18" bestFit="1" customWidth="1"/>
  </cols>
  <sheetData>
    <row r="1" spans="1:9" x14ac:dyDescent="0.25">
      <c r="A1" t="s">
        <v>40</v>
      </c>
    </row>
    <row r="2" spans="1:9" ht="15.75" thickBot="1" x14ac:dyDescent="0.3"/>
    <row r="3" spans="1:9" x14ac:dyDescent="0.25">
      <c r="A3" s="39" t="s">
        <v>41</v>
      </c>
      <c r="B3" s="39"/>
    </row>
    <row r="4" spans="1:9" x14ac:dyDescent="0.25">
      <c r="A4" s="36" t="s">
        <v>42</v>
      </c>
      <c r="B4" s="36">
        <v>0.93077890180108369</v>
      </c>
    </row>
    <row r="5" spans="1:9" x14ac:dyDescent="0.25">
      <c r="A5" s="36" t="s">
        <v>43</v>
      </c>
      <c r="B5" s="36">
        <v>0.86634936403803131</v>
      </c>
    </row>
    <row r="6" spans="1:9" x14ac:dyDescent="0.25">
      <c r="A6" s="36" t="s">
        <v>44</v>
      </c>
      <c r="B6" s="36">
        <v>0.86241846298032643</v>
      </c>
    </row>
    <row r="7" spans="1:9" x14ac:dyDescent="0.25">
      <c r="A7" s="36" t="s">
        <v>45</v>
      </c>
      <c r="B7" s="36">
        <v>1.5064068236826824</v>
      </c>
    </row>
    <row r="8" spans="1:9" ht="15.75" thickBot="1" x14ac:dyDescent="0.3">
      <c r="A8" s="37" t="s">
        <v>46</v>
      </c>
      <c r="B8" s="37">
        <v>36</v>
      </c>
    </row>
    <row r="10" spans="1:9" ht="15.75" thickBot="1" x14ac:dyDescent="0.3">
      <c r="A10" t="s">
        <v>47</v>
      </c>
    </row>
    <row r="11" spans="1:9" x14ac:dyDescent="0.25">
      <c r="A11" s="38"/>
      <c r="B11" s="38" t="s">
        <v>51</v>
      </c>
      <c r="C11" s="38" t="s">
        <v>52</v>
      </c>
      <c r="D11" s="38" t="s">
        <v>53</v>
      </c>
      <c r="E11" s="38" t="s">
        <v>54</v>
      </c>
      <c r="F11" s="38" t="s">
        <v>55</v>
      </c>
    </row>
    <row r="12" spans="1:9" x14ac:dyDescent="0.25">
      <c r="A12" s="36" t="s">
        <v>48</v>
      </c>
      <c r="B12" s="36">
        <v>1</v>
      </c>
      <c r="C12" s="36">
        <v>500.13298337311653</v>
      </c>
      <c r="D12" s="36">
        <v>500.13298337311653</v>
      </c>
      <c r="E12" s="36">
        <v>220.39459943666097</v>
      </c>
      <c r="F12" s="36">
        <v>2.0129174885227219E-16</v>
      </c>
    </row>
    <row r="13" spans="1:9" x14ac:dyDescent="0.25">
      <c r="A13" s="36" t="s">
        <v>49</v>
      </c>
      <c r="B13" s="36">
        <v>34</v>
      </c>
      <c r="C13" s="36">
        <v>77.15489162688344</v>
      </c>
      <c r="D13" s="36">
        <v>2.269261518437748</v>
      </c>
      <c r="E13" s="36"/>
      <c r="F13" s="36"/>
    </row>
    <row r="14" spans="1:9" ht="15.75" thickBot="1" x14ac:dyDescent="0.3">
      <c r="A14" s="37" t="s">
        <v>50</v>
      </c>
      <c r="B14" s="37">
        <v>35</v>
      </c>
      <c r="C14" s="37">
        <v>577.28787499999999</v>
      </c>
      <c r="D14" s="37"/>
      <c r="E14" s="37"/>
      <c r="F14" s="37"/>
    </row>
    <row r="15" spans="1:9" ht="15.75" thickBot="1" x14ac:dyDescent="0.3"/>
    <row r="16" spans="1:9" x14ac:dyDescent="0.25">
      <c r="A16" s="38"/>
      <c r="B16" s="38" t="s">
        <v>56</v>
      </c>
      <c r="C16" s="38" t="s">
        <v>45</v>
      </c>
      <c r="D16" s="38" t="s">
        <v>57</v>
      </c>
      <c r="E16" s="38" t="s">
        <v>58</v>
      </c>
      <c r="F16" s="38" t="s">
        <v>59</v>
      </c>
      <c r="G16" s="38" t="s">
        <v>60</v>
      </c>
      <c r="H16" s="38" t="s">
        <v>61</v>
      </c>
      <c r="I16" s="38" t="s">
        <v>62</v>
      </c>
    </row>
    <row r="17" spans="1:9" x14ac:dyDescent="0.25">
      <c r="A17" s="36" t="s">
        <v>65</v>
      </c>
      <c r="B17" s="36">
        <v>9.7212806854031275E-2</v>
      </c>
      <c r="C17" s="36">
        <v>0.25317241100944099</v>
      </c>
      <c r="D17" s="36">
        <v>0.38397867471588815</v>
      </c>
      <c r="E17" s="36">
        <v>0.70338518346174017</v>
      </c>
      <c r="F17" s="36">
        <v>-0.41729543533063401</v>
      </c>
      <c r="G17" s="36">
        <v>0.61172104903869662</v>
      </c>
      <c r="H17" s="36">
        <v>-0.41729543533063401</v>
      </c>
      <c r="I17" s="36">
        <v>0.61172104903869662</v>
      </c>
    </row>
    <row r="18" spans="1:9" ht="15.75" thickBot="1" x14ac:dyDescent="0.3">
      <c r="A18" s="37" t="s">
        <v>66</v>
      </c>
      <c r="B18" s="37">
        <v>1.2015416806939185</v>
      </c>
      <c r="C18" s="37">
        <v>8.0935371895540523E-2</v>
      </c>
      <c r="D18" s="37">
        <v>14.845692959126596</v>
      </c>
      <c r="E18" s="37">
        <v>2.0129174885227219E-16</v>
      </c>
      <c r="F18" s="37">
        <v>1.0370612155496186</v>
      </c>
      <c r="G18" s="37">
        <v>1.3660221458382185</v>
      </c>
      <c r="H18" s="37">
        <v>1.0370612155496186</v>
      </c>
      <c r="I18" s="37">
        <v>1.3660221458382185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R41"/>
  <sheetViews>
    <sheetView zoomScaleNormal="100" workbookViewId="0">
      <selection activeCell="U9" sqref="U9"/>
    </sheetView>
  </sheetViews>
  <sheetFormatPr defaultColWidth="9.140625" defaultRowHeight="15" x14ac:dyDescent="0.25"/>
  <cols>
    <col min="1" max="3" width="9.140625" style="23"/>
    <col min="4" max="5" width="13.140625" style="23" customWidth="1"/>
    <col min="6" max="12" width="9.140625" style="23"/>
    <col min="13" max="13" width="16.85546875" style="23" bestFit="1" customWidth="1"/>
    <col min="14" max="16384" width="9.140625" style="23"/>
  </cols>
  <sheetData>
    <row r="3" spans="4:18" x14ac:dyDescent="0.25">
      <c r="N3" s="24" t="s">
        <v>17</v>
      </c>
      <c r="O3" s="24"/>
      <c r="P3" s="24"/>
      <c r="Q3" s="24"/>
    </row>
    <row r="4" spans="4:18" x14ac:dyDescent="0.25">
      <c r="D4" s="25" t="s">
        <v>12</v>
      </c>
      <c r="E4" s="26" t="s">
        <v>13</v>
      </c>
      <c r="F4" s="27" t="s">
        <v>19</v>
      </c>
      <c r="G4" s="27" t="s">
        <v>21</v>
      </c>
      <c r="H4" s="28" t="s">
        <v>22</v>
      </c>
      <c r="I4" s="28" t="s">
        <v>16</v>
      </c>
      <c r="J4" s="29" t="s">
        <v>20</v>
      </c>
      <c r="K4" s="26" t="s">
        <v>28</v>
      </c>
      <c r="L4" s="30"/>
      <c r="N4" s="27" t="s">
        <v>19</v>
      </c>
      <c r="O4" s="27" t="s">
        <v>21</v>
      </c>
      <c r="P4" s="28" t="s">
        <v>22</v>
      </c>
      <c r="Q4" s="28" t="s">
        <v>16</v>
      </c>
      <c r="R4" s="29" t="s">
        <v>20</v>
      </c>
    </row>
    <row r="5" spans="4:18" x14ac:dyDescent="0.25">
      <c r="D5" s="31" t="s">
        <v>11</v>
      </c>
      <c r="E5" s="31">
        <v>2018</v>
      </c>
      <c r="F5" s="22">
        <v>-10.8</v>
      </c>
      <c r="G5" s="22">
        <v>-9.89</v>
      </c>
      <c r="H5" s="22">
        <v>-16.46</v>
      </c>
      <c r="I5" s="22">
        <v>-9.39</v>
      </c>
      <c r="J5" s="22">
        <v>-9.0299999999999994</v>
      </c>
      <c r="K5" s="26">
        <v>0.19</v>
      </c>
      <c r="L5" s="30"/>
      <c r="N5" s="32">
        <f t="shared" ref="N5:N39" si="0">N6*(1+F5/100)</f>
        <v>13888.136805993503</v>
      </c>
      <c r="O5" s="32">
        <f t="shared" ref="O5:O39" si="1">O6*(1+G5/100)</f>
        <v>12290.503267576041</v>
      </c>
      <c r="P5" s="32">
        <f t="shared" ref="P5:P39" si="2">P6*(1+H5/100)</f>
        <v>12259.010235534632</v>
      </c>
      <c r="Q5" s="32">
        <f t="shared" ref="Q5:Q39" si="3">Q6*(1+I5/100)</f>
        <v>12155.014955470408</v>
      </c>
      <c r="R5" s="32">
        <f t="shared" ref="R5:R39" si="4">R6*(1+J5/100)</f>
        <v>13046.071749794191</v>
      </c>
    </row>
    <row r="6" spans="4:18" x14ac:dyDescent="0.25">
      <c r="D6" s="31" t="s">
        <v>0</v>
      </c>
      <c r="E6" s="31">
        <v>2018</v>
      </c>
      <c r="F6" s="22">
        <v>3.44</v>
      </c>
      <c r="G6" s="22">
        <v>1.92</v>
      </c>
      <c r="H6" s="22">
        <v>0.36</v>
      </c>
      <c r="I6" s="22">
        <v>2.4500000000000002</v>
      </c>
      <c r="J6" s="22">
        <v>2.04</v>
      </c>
      <c r="K6" s="26">
        <v>0.18</v>
      </c>
      <c r="L6" s="30"/>
      <c r="N6" s="32">
        <f t="shared" si="0"/>
        <v>15569.660096405272</v>
      </c>
      <c r="O6" s="32">
        <f t="shared" si="1"/>
        <v>13639.444309816936</v>
      </c>
      <c r="P6" s="32">
        <f t="shared" si="2"/>
        <v>14674.419721731663</v>
      </c>
      <c r="Q6" s="32">
        <f t="shared" si="3"/>
        <v>13414.650651661414</v>
      </c>
      <c r="R6" s="32">
        <f t="shared" si="4"/>
        <v>14341.070407600519</v>
      </c>
    </row>
    <row r="7" spans="4:18" x14ac:dyDescent="0.25">
      <c r="D7" s="31" t="s">
        <v>1</v>
      </c>
      <c r="E7" s="31">
        <v>2018</v>
      </c>
      <c r="F7" s="22">
        <v>-14.05</v>
      </c>
      <c r="G7" s="22">
        <v>-10.28</v>
      </c>
      <c r="H7" s="22">
        <v>-8.0399999999999991</v>
      </c>
      <c r="I7" s="22">
        <v>-5.75</v>
      </c>
      <c r="J7" s="22">
        <v>-6.84</v>
      </c>
      <c r="K7" s="26">
        <v>0.19</v>
      </c>
      <c r="L7" s="30"/>
      <c r="N7" s="32">
        <f t="shared" si="0"/>
        <v>15051.875576571223</v>
      </c>
      <c r="O7" s="32">
        <f t="shared" si="1"/>
        <v>13382.500303980509</v>
      </c>
      <c r="P7" s="32">
        <f t="shared" si="2"/>
        <v>14621.781309019194</v>
      </c>
      <c r="Q7" s="32">
        <f t="shared" si="3"/>
        <v>13093.851294935494</v>
      </c>
      <c r="R7" s="32">
        <f t="shared" si="4"/>
        <v>14054.361434339984</v>
      </c>
    </row>
    <row r="8" spans="4:18" x14ac:dyDescent="0.25">
      <c r="D8" s="31" t="s">
        <v>2</v>
      </c>
      <c r="E8" s="31">
        <v>2018</v>
      </c>
      <c r="F8" s="22">
        <v>-2.09</v>
      </c>
      <c r="G8" s="22">
        <v>-0.67</v>
      </c>
      <c r="H8" s="22">
        <v>1.57</v>
      </c>
      <c r="I8" s="22">
        <v>0.13</v>
      </c>
      <c r="J8" s="22">
        <v>0.56999999999999995</v>
      </c>
      <c r="K8" s="26">
        <v>0.15</v>
      </c>
      <c r="L8" s="30"/>
      <c r="N8" s="32">
        <f t="shared" si="0"/>
        <v>17512.362509099738</v>
      </c>
      <c r="O8" s="32">
        <f t="shared" si="1"/>
        <v>14915.849647771409</v>
      </c>
      <c r="P8" s="32">
        <f t="shared" si="2"/>
        <v>15900.153663570241</v>
      </c>
      <c r="Q8" s="32">
        <f t="shared" si="3"/>
        <v>13892.680419029701</v>
      </c>
      <c r="R8" s="32">
        <f t="shared" si="4"/>
        <v>15086.261737161854</v>
      </c>
    </row>
    <row r="9" spans="4:18" x14ac:dyDescent="0.25">
      <c r="D9" s="31" t="s">
        <v>3</v>
      </c>
      <c r="E9" s="31">
        <v>2018</v>
      </c>
      <c r="F9" s="22">
        <v>7.53</v>
      </c>
      <c r="G9" s="22">
        <v>5.22</v>
      </c>
      <c r="H9" s="22">
        <v>1.8</v>
      </c>
      <c r="I9" s="22">
        <v>1.53</v>
      </c>
      <c r="J9" s="22">
        <v>3.26</v>
      </c>
      <c r="K9" s="26">
        <v>0.16</v>
      </c>
      <c r="L9" s="30"/>
      <c r="N9" s="32">
        <f t="shared" si="0"/>
        <v>17886.183749463526</v>
      </c>
      <c r="O9" s="32">
        <f t="shared" si="1"/>
        <v>15016.459929297704</v>
      </c>
      <c r="P9" s="32">
        <f t="shared" si="2"/>
        <v>15654.37989915353</v>
      </c>
      <c r="Q9" s="32">
        <f t="shared" si="3"/>
        <v>13874.643382632277</v>
      </c>
      <c r="R9" s="32">
        <f t="shared" si="4"/>
        <v>15000.757419868603</v>
      </c>
    </row>
    <row r="10" spans="4:18" x14ac:dyDescent="0.25">
      <c r="D10" s="31" t="s">
        <v>4</v>
      </c>
      <c r="E10" s="31">
        <v>2018</v>
      </c>
      <c r="F10" s="22">
        <v>2.5499999999999998</v>
      </c>
      <c r="G10" s="22">
        <v>1.88</v>
      </c>
      <c r="H10" s="22">
        <v>4.87</v>
      </c>
      <c r="I10" s="22">
        <v>3.74</v>
      </c>
      <c r="J10" s="22">
        <v>3.72</v>
      </c>
      <c r="K10" s="26">
        <v>0.16</v>
      </c>
      <c r="L10" s="30"/>
      <c r="N10" s="32">
        <f t="shared" si="0"/>
        <v>16633.668510614272</v>
      </c>
      <c r="O10" s="32">
        <f t="shared" si="1"/>
        <v>14271.488243012453</v>
      </c>
      <c r="P10" s="32">
        <f t="shared" si="2"/>
        <v>15377.583397989714</v>
      </c>
      <c r="Q10" s="32">
        <f t="shared" si="3"/>
        <v>13665.560309890945</v>
      </c>
      <c r="R10" s="32">
        <f t="shared" si="4"/>
        <v>14527.171624896962</v>
      </c>
    </row>
    <row r="11" spans="4:18" x14ac:dyDescent="0.25">
      <c r="D11" s="31" t="s">
        <v>5</v>
      </c>
      <c r="E11" s="31">
        <v>2018</v>
      </c>
      <c r="F11" s="22">
        <v>-4.91</v>
      </c>
      <c r="G11" s="22">
        <v>0.56000000000000005</v>
      </c>
      <c r="H11" s="22">
        <v>-1.5</v>
      </c>
      <c r="I11" s="22">
        <v>0.25</v>
      </c>
      <c r="J11" s="22">
        <v>0.62</v>
      </c>
      <c r="K11" s="26">
        <v>0.14000000000000001</v>
      </c>
      <c r="L11" s="30"/>
      <c r="N11" s="32">
        <f t="shared" si="0"/>
        <v>16220.057055694073</v>
      </c>
      <c r="O11" s="32">
        <f t="shared" si="1"/>
        <v>14008.135299384034</v>
      </c>
      <c r="P11" s="32">
        <f t="shared" si="2"/>
        <v>14663.472297119972</v>
      </c>
      <c r="Q11" s="32">
        <f t="shared" si="3"/>
        <v>13172.894071612631</v>
      </c>
      <c r="R11" s="32">
        <f t="shared" si="4"/>
        <v>14006.143101520405</v>
      </c>
    </row>
    <row r="12" spans="4:18" x14ac:dyDescent="0.25">
      <c r="D12" s="31" t="s">
        <v>6</v>
      </c>
      <c r="E12" s="31">
        <v>2018</v>
      </c>
      <c r="F12" s="22">
        <v>7.97</v>
      </c>
      <c r="G12" s="22">
        <v>4.16</v>
      </c>
      <c r="H12" s="22">
        <v>3.02</v>
      </c>
      <c r="I12" s="22">
        <v>0.85</v>
      </c>
      <c r="J12" s="22">
        <v>2.41</v>
      </c>
      <c r="K12" s="26">
        <v>0.14000000000000001</v>
      </c>
      <c r="L12" s="30"/>
      <c r="N12" s="32">
        <f t="shared" si="0"/>
        <v>17057.584452302108</v>
      </c>
      <c r="O12" s="32">
        <f t="shared" si="1"/>
        <v>13930.126590477359</v>
      </c>
      <c r="P12" s="32">
        <f t="shared" si="2"/>
        <v>14886.773905705555</v>
      </c>
      <c r="Q12" s="32">
        <f t="shared" si="3"/>
        <v>13140.043961708361</v>
      </c>
      <c r="R12" s="32">
        <f t="shared" si="4"/>
        <v>13919.840092944152</v>
      </c>
    </row>
    <row r="13" spans="4:18" x14ac:dyDescent="0.25">
      <c r="D13" s="31" t="s">
        <v>7</v>
      </c>
      <c r="E13" s="31">
        <v>2018</v>
      </c>
      <c r="F13" s="22">
        <v>-5.08</v>
      </c>
      <c r="G13" s="22">
        <v>-0.56000000000000005</v>
      </c>
      <c r="H13" s="22">
        <v>3.51</v>
      </c>
      <c r="I13" s="22">
        <v>0.53</v>
      </c>
      <c r="J13" s="22">
        <v>0.38</v>
      </c>
      <c r="K13" s="26">
        <v>0.14000000000000001</v>
      </c>
      <c r="L13" s="30"/>
      <c r="N13" s="32">
        <f t="shared" si="0"/>
        <v>15798.448135873028</v>
      </c>
      <c r="O13" s="32">
        <f t="shared" si="1"/>
        <v>13373.777448614976</v>
      </c>
      <c r="P13" s="32">
        <f t="shared" si="2"/>
        <v>14450.372651626436</v>
      </c>
      <c r="Q13" s="32">
        <f t="shared" si="3"/>
        <v>13029.29495459431</v>
      </c>
      <c r="R13" s="32">
        <f t="shared" si="4"/>
        <v>13592.266470993216</v>
      </c>
    </row>
    <row r="14" spans="4:18" x14ac:dyDescent="0.25">
      <c r="D14" s="31" t="s">
        <v>8</v>
      </c>
      <c r="E14" s="31">
        <v>2018</v>
      </c>
      <c r="F14" s="22">
        <v>2.11</v>
      </c>
      <c r="G14" s="22">
        <v>0.03</v>
      </c>
      <c r="H14" s="22">
        <v>-3.68</v>
      </c>
      <c r="I14" s="22">
        <v>-1.93</v>
      </c>
      <c r="J14" s="22">
        <v>-2.54</v>
      </c>
      <c r="K14" s="26">
        <v>0.12</v>
      </c>
      <c r="L14" s="30"/>
      <c r="N14" s="32">
        <f t="shared" si="0"/>
        <v>16643.961373654685</v>
      </c>
      <c r="O14" s="32">
        <f t="shared" si="1"/>
        <v>13449.092365863813</v>
      </c>
      <c r="P14" s="32">
        <f t="shared" si="2"/>
        <v>13960.36387945748</v>
      </c>
      <c r="Q14" s="32">
        <f t="shared" si="3"/>
        <v>12960.603754694428</v>
      </c>
      <c r="R14" s="32">
        <f t="shared" si="4"/>
        <v>13540.811387719879</v>
      </c>
    </row>
    <row r="15" spans="4:18" x14ac:dyDescent="0.25">
      <c r="D15" s="31" t="s">
        <v>9</v>
      </c>
      <c r="E15" s="31">
        <v>2018</v>
      </c>
      <c r="F15" s="22">
        <v>0.04</v>
      </c>
      <c r="G15" s="22">
        <v>-3.06</v>
      </c>
      <c r="H15" s="22">
        <v>-3.41</v>
      </c>
      <c r="I15" s="22">
        <v>-4.67</v>
      </c>
      <c r="J15" s="22">
        <v>-3.69</v>
      </c>
      <c r="K15" s="26">
        <v>0.11</v>
      </c>
      <c r="L15" s="30"/>
      <c r="N15" s="32">
        <f t="shared" si="0"/>
        <v>16300.030725349805</v>
      </c>
      <c r="O15" s="32">
        <f t="shared" si="1"/>
        <v>13445.05884820935</v>
      </c>
      <c r="P15" s="32">
        <f t="shared" si="2"/>
        <v>14493.733263556353</v>
      </c>
      <c r="Q15" s="32">
        <f t="shared" si="3"/>
        <v>13215.666110629578</v>
      </c>
      <c r="R15" s="32">
        <f t="shared" si="4"/>
        <v>13893.711663985101</v>
      </c>
    </row>
    <row r="16" spans="4:18" x14ac:dyDescent="0.25">
      <c r="D16" s="31" t="s">
        <v>10</v>
      </c>
      <c r="E16" s="31">
        <v>2018</v>
      </c>
      <c r="F16" s="22">
        <v>9.18</v>
      </c>
      <c r="G16" s="22">
        <v>5.35</v>
      </c>
      <c r="H16" s="22">
        <v>2.1</v>
      </c>
      <c r="I16" s="22">
        <v>4.25</v>
      </c>
      <c r="J16" s="22">
        <v>5.73</v>
      </c>
      <c r="K16" s="26">
        <v>0.11</v>
      </c>
      <c r="L16" s="30"/>
      <c r="N16" s="32">
        <f t="shared" si="0"/>
        <v>16293.513320021797</v>
      </c>
      <c r="O16" s="32">
        <f t="shared" si="1"/>
        <v>13869.464460706982</v>
      </c>
      <c r="P16" s="32">
        <f t="shared" si="2"/>
        <v>15005.418017969099</v>
      </c>
      <c r="Q16" s="32">
        <f t="shared" si="3"/>
        <v>13863.071552113266</v>
      </c>
      <c r="R16" s="32">
        <f t="shared" si="4"/>
        <v>14426.032254163743</v>
      </c>
    </row>
    <row r="17" spans="4:18" x14ac:dyDescent="0.25">
      <c r="D17" s="31" t="s">
        <v>11</v>
      </c>
      <c r="E17" s="31">
        <v>2017</v>
      </c>
      <c r="F17" s="22">
        <v>0.59</v>
      </c>
      <c r="G17" s="22">
        <v>0.54</v>
      </c>
      <c r="H17" s="22">
        <v>2.25</v>
      </c>
      <c r="I17" s="22">
        <v>1.51</v>
      </c>
      <c r="J17" s="22">
        <v>1.1100000000000001</v>
      </c>
      <c r="K17" s="26">
        <v>0.09</v>
      </c>
      <c r="L17" s="30"/>
      <c r="N17" s="32">
        <f t="shared" si="0"/>
        <v>14923.532991410328</v>
      </c>
      <c r="O17" s="32">
        <f t="shared" si="1"/>
        <v>13165.130005417162</v>
      </c>
      <c r="P17" s="32">
        <f t="shared" si="2"/>
        <v>14696.785522006954</v>
      </c>
      <c r="Q17" s="32">
        <f t="shared" si="3"/>
        <v>13297.910361739345</v>
      </c>
      <c r="R17" s="32">
        <f t="shared" si="4"/>
        <v>13644.218532264962</v>
      </c>
    </row>
    <row r="18" spans="4:18" x14ac:dyDescent="0.25">
      <c r="D18" s="31" t="s">
        <v>0</v>
      </c>
      <c r="E18" s="31">
        <v>2017</v>
      </c>
      <c r="F18" s="22">
        <v>7.34</v>
      </c>
      <c r="G18" s="22">
        <v>2.93</v>
      </c>
      <c r="H18" s="22">
        <v>0.44</v>
      </c>
      <c r="I18" s="22">
        <v>3.26</v>
      </c>
      <c r="J18" s="22">
        <v>3.07</v>
      </c>
      <c r="K18" s="26">
        <v>0.09</v>
      </c>
      <c r="L18" s="30"/>
      <c r="N18" s="32">
        <f t="shared" si="0"/>
        <v>14836.000587941473</v>
      </c>
      <c r="O18" s="32">
        <f t="shared" si="1"/>
        <v>13094.420136679095</v>
      </c>
      <c r="P18" s="32">
        <f t="shared" si="2"/>
        <v>14373.384373600933</v>
      </c>
      <c r="Q18" s="32">
        <f t="shared" si="3"/>
        <v>13100.098868820161</v>
      </c>
      <c r="R18" s="32">
        <f t="shared" si="4"/>
        <v>13494.430355320899</v>
      </c>
    </row>
    <row r="19" spans="4:18" x14ac:dyDescent="0.25">
      <c r="D19" s="31" t="s">
        <v>1</v>
      </c>
      <c r="E19" s="31">
        <v>2017</v>
      </c>
      <c r="F19" s="22">
        <v>2.88</v>
      </c>
      <c r="G19" s="22">
        <v>2.5099999999999998</v>
      </c>
      <c r="H19" s="22">
        <v>3.77</v>
      </c>
      <c r="I19" s="22">
        <v>1.0900000000000001</v>
      </c>
      <c r="J19" s="22">
        <v>2.33</v>
      </c>
      <c r="K19" s="26">
        <v>0.09</v>
      </c>
      <c r="L19" s="30"/>
      <c r="N19" s="32">
        <f t="shared" si="0"/>
        <v>13821.502317813931</v>
      </c>
      <c r="O19" s="32">
        <f t="shared" si="1"/>
        <v>12721.675057494505</v>
      </c>
      <c r="P19" s="32">
        <f t="shared" si="2"/>
        <v>14310.41853205987</v>
      </c>
      <c r="Q19" s="32">
        <f t="shared" si="3"/>
        <v>12686.518369959484</v>
      </c>
      <c r="R19" s="32">
        <f t="shared" si="4"/>
        <v>13092.49088514689</v>
      </c>
    </row>
    <row r="20" spans="4:18" x14ac:dyDescent="0.25">
      <c r="D20" s="31" t="s">
        <v>2</v>
      </c>
      <c r="E20" s="31">
        <v>2017</v>
      </c>
      <c r="F20" s="22">
        <v>3.82</v>
      </c>
      <c r="G20" s="22">
        <v>2.84</v>
      </c>
      <c r="H20" s="22">
        <v>3.19</v>
      </c>
      <c r="I20" s="22">
        <v>3.2</v>
      </c>
      <c r="J20" s="22">
        <v>2.06</v>
      </c>
      <c r="K20" s="26">
        <v>0.09</v>
      </c>
      <c r="L20" s="30"/>
      <c r="N20" s="32">
        <f t="shared" si="0"/>
        <v>13434.586234267041</v>
      </c>
      <c r="O20" s="32">
        <f t="shared" si="1"/>
        <v>12410.179550770175</v>
      </c>
      <c r="P20" s="32">
        <f t="shared" si="2"/>
        <v>13790.516075994863</v>
      </c>
      <c r="Q20" s="32">
        <f t="shared" si="3"/>
        <v>12549.726352714892</v>
      </c>
      <c r="R20" s="32">
        <f t="shared" si="4"/>
        <v>12794.381789452642</v>
      </c>
    </row>
    <row r="21" spans="4:18" x14ac:dyDescent="0.25">
      <c r="D21" s="31" t="s">
        <v>3</v>
      </c>
      <c r="E21" s="31">
        <v>2017</v>
      </c>
      <c r="F21" s="22">
        <v>-0.03</v>
      </c>
      <c r="G21" s="22">
        <v>0.13</v>
      </c>
      <c r="H21" s="22">
        <v>-0.16</v>
      </c>
      <c r="I21" s="22">
        <v>-0.89</v>
      </c>
      <c r="J21" s="22">
        <v>0.31</v>
      </c>
      <c r="K21" s="26">
        <v>0.09</v>
      </c>
      <c r="L21" s="30"/>
      <c r="N21" s="32">
        <f t="shared" si="0"/>
        <v>12940.267996789675</v>
      </c>
      <c r="O21" s="32">
        <f t="shared" si="1"/>
        <v>12067.463584957386</v>
      </c>
      <c r="P21" s="32">
        <f t="shared" si="2"/>
        <v>13364.198154854988</v>
      </c>
      <c r="Q21" s="32">
        <f t="shared" si="3"/>
        <v>12160.587551080322</v>
      </c>
      <c r="R21" s="32">
        <f t="shared" si="4"/>
        <v>12536.13735983994</v>
      </c>
    </row>
    <row r="22" spans="4:18" x14ac:dyDescent="0.25">
      <c r="D22" s="31" t="s">
        <v>4</v>
      </c>
      <c r="E22" s="31">
        <v>2017</v>
      </c>
      <c r="F22" s="22">
        <v>0.15</v>
      </c>
      <c r="G22" s="22">
        <v>1.51</v>
      </c>
      <c r="H22" s="22">
        <v>2.71</v>
      </c>
      <c r="I22" s="22">
        <v>1.46</v>
      </c>
      <c r="J22" s="22">
        <v>2.06</v>
      </c>
      <c r="K22" s="26">
        <v>7.0000000000000007E-2</v>
      </c>
      <c r="L22" s="30"/>
      <c r="N22" s="32">
        <f t="shared" si="0"/>
        <v>12944.151242162323</v>
      </c>
      <c r="O22" s="32">
        <f t="shared" si="1"/>
        <v>12051.796249832603</v>
      </c>
      <c r="P22" s="32">
        <f t="shared" si="2"/>
        <v>13385.615139077512</v>
      </c>
      <c r="Q22" s="32">
        <f t="shared" si="3"/>
        <v>12269.788670245507</v>
      </c>
      <c r="R22" s="32">
        <f t="shared" si="4"/>
        <v>12497.395433994556</v>
      </c>
    </row>
    <row r="23" spans="4:18" x14ac:dyDescent="0.25">
      <c r="D23" s="31" t="s">
        <v>5</v>
      </c>
      <c r="E23" s="31">
        <v>2017</v>
      </c>
      <c r="F23" s="22">
        <v>0.52</v>
      </c>
      <c r="G23" s="22">
        <v>0.98</v>
      </c>
      <c r="H23" s="22">
        <v>1.1299999999999999</v>
      </c>
      <c r="I23" s="22">
        <v>1.52</v>
      </c>
      <c r="J23" s="22">
        <v>0.62</v>
      </c>
      <c r="K23" s="26">
        <v>0.06</v>
      </c>
      <c r="L23" s="30"/>
      <c r="N23" s="32">
        <f t="shared" si="0"/>
        <v>12924.764096018294</v>
      </c>
      <c r="O23" s="32">
        <f t="shared" si="1"/>
        <v>11872.521180014388</v>
      </c>
      <c r="P23" s="32">
        <f t="shared" si="2"/>
        <v>13032.436120219563</v>
      </c>
      <c r="Q23" s="32">
        <f t="shared" si="3"/>
        <v>12093.227548044064</v>
      </c>
      <c r="R23" s="32">
        <f t="shared" si="4"/>
        <v>12245.145437972327</v>
      </c>
    </row>
    <row r="24" spans="4:18" x14ac:dyDescent="0.25">
      <c r="D24" s="31" t="s">
        <v>6</v>
      </c>
      <c r="E24" s="31">
        <v>2017</v>
      </c>
      <c r="F24" s="22">
        <v>3.63</v>
      </c>
      <c r="G24" s="22">
        <v>1.83</v>
      </c>
      <c r="H24" s="22">
        <v>1.06</v>
      </c>
      <c r="I24" s="22">
        <v>0.1</v>
      </c>
      <c r="J24" s="22">
        <v>1.41</v>
      </c>
      <c r="K24" s="26">
        <v>0.06</v>
      </c>
      <c r="L24" s="30"/>
      <c r="N24" s="32">
        <f t="shared" si="0"/>
        <v>12857.903000416129</v>
      </c>
      <c r="O24" s="32">
        <f t="shared" si="1"/>
        <v>11757.299643508009</v>
      </c>
      <c r="P24" s="32">
        <f t="shared" si="2"/>
        <v>12886.815109482412</v>
      </c>
      <c r="Q24" s="32">
        <f t="shared" si="3"/>
        <v>11912.162675378313</v>
      </c>
      <c r="R24" s="32">
        <f t="shared" si="4"/>
        <v>12169.693339268861</v>
      </c>
    </row>
    <row r="25" spans="4:18" x14ac:dyDescent="0.25">
      <c r="D25" s="31" t="s">
        <v>7</v>
      </c>
      <c r="E25" s="31">
        <v>2017</v>
      </c>
      <c r="F25" s="22">
        <v>2</v>
      </c>
      <c r="G25" s="22">
        <v>1.78</v>
      </c>
      <c r="H25" s="22">
        <v>0.74</v>
      </c>
      <c r="I25" s="22">
        <v>0.15</v>
      </c>
      <c r="J25" s="22">
        <v>1.03</v>
      </c>
      <c r="K25" s="26">
        <v>0.05</v>
      </c>
      <c r="L25" s="30"/>
      <c r="N25" s="32">
        <f t="shared" si="0"/>
        <v>12407.510373845536</v>
      </c>
      <c r="O25" s="32">
        <f t="shared" si="1"/>
        <v>11546.00770255132</v>
      </c>
      <c r="P25" s="32">
        <f t="shared" si="2"/>
        <v>12751.64764445123</v>
      </c>
      <c r="Q25" s="32">
        <f t="shared" si="3"/>
        <v>11900.262412965349</v>
      </c>
      <c r="R25" s="32">
        <f t="shared" si="4"/>
        <v>12000.48647990224</v>
      </c>
    </row>
    <row r="26" spans="4:18" x14ac:dyDescent="0.25">
      <c r="D26" s="31" t="s">
        <v>8</v>
      </c>
      <c r="E26" s="31">
        <v>2017</v>
      </c>
      <c r="F26" s="22">
        <v>3.08</v>
      </c>
      <c r="G26" s="22">
        <v>0.76</v>
      </c>
      <c r="H26" s="22">
        <v>0.91</v>
      </c>
      <c r="I26" s="22">
        <v>-0.64</v>
      </c>
      <c r="J26" s="22">
        <v>0.12</v>
      </c>
      <c r="K26" s="26">
        <v>0.03</v>
      </c>
      <c r="L26" s="30"/>
      <c r="N26" s="32">
        <f t="shared" si="0"/>
        <v>12164.225856711309</v>
      </c>
      <c r="O26" s="32">
        <f t="shared" si="1"/>
        <v>11344.083024711455</v>
      </c>
      <c r="P26" s="32">
        <f t="shared" si="2"/>
        <v>12657.978602790579</v>
      </c>
      <c r="Q26" s="32">
        <f t="shared" si="3"/>
        <v>11882.438754833098</v>
      </c>
      <c r="R26" s="32">
        <f t="shared" si="4"/>
        <v>11878.14162120384</v>
      </c>
    </row>
    <row r="27" spans="4:18" x14ac:dyDescent="0.25">
      <c r="D27" s="31" t="s">
        <v>9</v>
      </c>
      <c r="E27" s="31">
        <v>2017</v>
      </c>
      <c r="F27" s="22">
        <v>2.35</v>
      </c>
      <c r="G27" s="22">
        <v>2.9</v>
      </c>
      <c r="H27" s="22">
        <v>3.52</v>
      </c>
      <c r="I27" s="22">
        <v>3.41</v>
      </c>
      <c r="J27" s="22">
        <v>3.97</v>
      </c>
      <c r="K27" s="26">
        <v>0.04</v>
      </c>
      <c r="L27" s="30"/>
      <c r="N27" s="32">
        <f t="shared" si="0"/>
        <v>11800.762375544538</v>
      </c>
      <c r="O27" s="32">
        <f t="shared" si="1"/>
        <v>11258.518285739832</v>
      </c>
      <c r="P27" s="32">
        <f t="shared" si="2"/>
        <v>12543.829752046951</v>
      </c>
      <c r="Q27" s="32">
        <f t="shared" si="3"/>
        <v>11958.976202529284</v>
      </c>
      <c r="R27" s="32">
        <f t="shared" si="4"/>
        <v>11863.904935281502</v>
      </c>
    </row>
    <row r="28" spans="4:18" x14ac:dyDescent="0.25">
      <c r="D28" s="31" t="s">
        <v>10</v>
      </c>
      <c r="E28" s="31">
        <v>2017</v>
      </c>
      <c r="F28" s="22">
        <v>3.2</v>
      </c>
      <c r="G28" s="22">
        <v>3.48</v>
      </c>
      <c r="H28" s="22">
        <v>2.0099999999999998</v>
      </c>
      <c r="I28" s="22">
        <v>0.92</v>
      </c>
      <c r="J28" s="22">
        <v>1.9</v>
      </c>
      <c r="K28" s="26">
        <v>0.04</v>
      </c>
      <c r="L28" s="30"/>
      <c r="N28" s="32">
        <f t="shared" si="0"/>
        <v>11529.811798284843</v>
      </c>
      <c r="O28" s="32">
        <f t="shared" si="1"/>
        <v>10941.222823848235</v>
      </c>
      <c r="P28" s="32">
        <f t="shared" si="2"/>
        <v>12117.300765114907</v>
      </c>
      <c r="Q28" s="32">
        <f t="shared" si="3"/>
        <v>11564.622572796909</v>
      </c>
      <c r="R28" s="32">
        <f t="shared" si="4"/>
        <v>11410.892502915745</v>
      </c>
    </row>
    <row r="29" spans="4:18" x14ac:dyDescent="0.25">
      <c r="D29" s="31" t="s">
        <v>11</v>
      </c>
      <c r="E29" s="31">
        <v>2016</v>
      </c>
      <c r="F29" s="22">
        <v>0.73</v>
      </c>
      <c r="G29" s="22">
        <v>0.28000000000000003</v>
      </c>
      <c r="H29" s="22">
        <v>3.62</v>
      </c>
      <c r="I29" s="22">
        <v>2.09</v>
      </c>
      <c r="J29" s="22">
        <v>1.98</v>
      </c>
      <c r="K29" s="26">
        <v>0.03</v>
      </c>
      <c r="L29" s="30"/>
      <c r="N29" s="32">
        <f t="shared" si="0"/>
        <v>11172.29825415198</v>
      </c>
      <c r="O29" s="32">
        <f t="shared" si="1"/>
        <v>10573.272926022648</v>
      </c>
      <c r="P29" s="32">
        <f t="shared" si="2"/>
        <v>11878.542069517604</v>
      </c>
      <c r="Q29" s="32">
        <f t="shared" si="3"/>
        <v>11459.197951641803</v>
      </c>
      <c r="R29" s="32">
        <f t="shared" si="4"/>
        <v>11198.128069593471</v>
      </c>
    </row>
    <row r="30" spans="4:18" x14ac:dyDescent="0.25">
      <c r="D30" s="31" t="s">
        <v>0</v>
      </c>
      <c r="E30" s="31">
        <v>2016</v>
      </c>
      <c r="F30" s="22">
        <v>6.39</v>
      </c>
      <c r="G30" s="22">
        <v>4.53</v>
      </c>
      <c r="H30" s="22">
        <v>6.87</v>
      </c>
      <c r="I30" s="22">
        <v>5.69</v>
      </c>
      <c r="J30" s="22">
        <v>3.7</v>
      </c>
      <c r="K30" s="26">
        <v>0.01</v>
      </c>
      <c r="L30" s="30"/>
      <c r="N30" s="32">
        <f t="shared" si="0"/>
        <v>11091.331533954113</v>
      </c>
      <c r="O30" s="32">
        <f t="shared" si="1"/>
        <v>10543.750424833115</v>
      </c>
      <c r="P30" s="32">
        <f t="shared" si="2"/>
        <v>11463.561155681919</v>
      </c>
      <c r="Q30" s="32">
        <f t="shared" si="3"/>
        <v>11224.603733609369</v>
      </c>
      <c r="R30" s="32">
        <f t="shared" si="4"/>
        <v>10980.710011368377</v>
      </c>
    </row>
    <row r="31" spans="4:18" x14ac:dyDescent="0.25">
      <c r="D31" s="31" t="s">
        <v>1</v>
      </c>
      <c r="E31" s="31">
        <v>2016</v>
      </c>
      <c r="F31" s="22">
        <v>-5.01</v>
      </c>
      <c r="G31" s="22">
        <v>-3.89</v>
      </c>
      <c r="H31" s="22">
        <v>-0.57999999999999996</v>
      </c>
      <c r="I31" s="22">
        <v>-1.48</v>
      </c>
      <c r="J31" s="22">
        <v>-1.82</v>
      </c>
      <c r="K31" s="26">
        <v>0.02</v>
      </c>
      <c r="L31" s="30"/>
      <c r="N31" s="32">
        <f t="shared" si="0"/>
        <v>10425.163581120512</v>
      </c>
      <c r="O31" s="32">
        <f t="shared" si="1"/>
        <v>10086.817588092525</v>
      </c>
      <c r="P31" s="32">
        <f t="shared" si="2"/>
        <v>10726.640924190062</v>
      </c>
      <c r="Q31" s="32">
        <f t="shared" si="3"/>
        <v>10620.308197189299</v>
      </c>
      <c r="R31" s="32">
        <f t="shared" si="4"/>
        <v>10588.919972389949</v>
      </c>
    </row>
    <row r="32" spans="4:18" x14ac:dyDescent="0.25">
      <c r="D32" s="31" t="s">
        <v>2</v>
      </c>
      <c r="E32" s="31">
        <v>2016</v>
      </c>
      <c r="F32" s="22">
        <v>3.22</v>
      </c>
      <c r="G32" s="22">
        <v>0.09</v>
      </c>
      <c r="H32" s="22">
        <v>0.87</v>
      </c>
      <c r="I32" s="22">
        <v>-0.19</v>
      </c>
      <c r="J32" s="22">
        <v>0.02</v>
      </c>
      <c r="K32" s="26">
        <v>0.02</v>
      </c>
      <c r="L32" s="30"/>
      <c r="N32" s="32">
        <f t="shared" si="0"/>
        <v>10975.011665565336</v>
      </c>
      <c r="O32" s="32">
        <f t="shared" si="1"/>
        <v>10495.076046293336</v>
      </c>
      <c r="P32" s="32">
        <f t="shared" si="2"/>
        <v>10789.218390857033</v>
      </c>
      <c r="Q32" s="32">
        <f t="shared" si="3"/>
        <v>10779.84997684663</v>
      </c>
      <c r="R32" s="32">
        <f t="shared" si="4"/>
        <v>10785.210809115857</v>
      </c>
    </row>
    <row r="33" spans="4:18" x14ac:dyDescent="0.25">
      <c r="D33" s="31" t="s">
        <v>3</v>
      </c>
      <c r="E33" s="31">
        <v>2016</v>
      </c>
      <c r="F33" s="22">
        <v>0.61</v>
      </c>
      <c r="G33" s="22">
        <v>0.12</v>
      </c>
      <c r="H33" s="22">
        <v>1.78</v>
      </c>
      <c r="I33" s="22">
        <v>0.64</v>
      </c>
      <c r="J33" s="22">
        <v>0.14000000000000001</v>
      </c>
      <c r="K33" s="26">
        <v>0.02</v>
      </c>
      <c r="L33" s="30"/>
      <c r="N33" s="32">
        <f t="shared" si="0"/>
        <v>10632.640637052255</v>
      </c>
      <c r="O33" s="32">
        <f t="shared" si="1"/>
        <v>10485.638971219239</v>
      </c>
      <c r="P33" s="32">
        <f t="shared" si="2"/>
        <v>10696.161783341959</v>
      </c>
      <c r="Q33" s="32">
        <f t="shared" si="3"/>
        <v>10800.370681140797</v>
      </c>
      <c r="R33" s="32">
        <f t="shared" si="4"/>
        <v>10783.054198276202</v>
      </c>
    </row>
    <row r="34" spans="4:18" x14ac:dyDescent="0.25">
      <c r="D34" s="31" t="s">
        <v>4</v>
      </c>
      <c r="E34" s="31">
        <v>2016</v>
      </c>
      <c r="F34" s="22">
        <v>9.64</v>
      </c>
      <c r="G34" s="22">
        <v>4.58</v>
      </c>
      <c r="H34" s="22">
        <v>4</v>
      </c>
      <c r="I34" s="22">
        <v>3.25</v>
      </c>
      <c r="J34" s="22">
        <v>3.69</v>
      </c>
      <c r="K34" s="26">
        <v>0.02</v>
      </c>
      <c r="L34" s="30"/>
      <c r="N34" s="32">
        <f t="shared" si="0"/>
        <v>10568.174770949463</v>
      </c>
      <c r="O34" s="32">
        <f t="shared" si="1"/>
        <v>10473.071285676428</v>
      </c>
      <c r="P34" s="32">
        <f t="shared" si="2"/>
        <v>10509.099806781252</v>
      </c>
      <c r="Q34" s="32">
        <f t="shared" si="3"/>
        <v>10731.687878717008</v>
      </c>
      <c r="R34" s="32">
        <f t="shared" si="4"/>
        <v>10767.97902763751</v>
      </c>
    </row>
    <row r="35" spans="4:18" x14ac:dyDescent="0.25">
      <c r="D35" s="31" t="s">
        <v>5</v>
      </c>
      <c r="E35" s="31">
        <v>2016</v>
      </c>
      <c r="F35" s="22">
        <v>-1.7</v>
      </c>
      <c r="G35" s="22">
        <v>-0.78</v>
      </c>
      <c r="H35" s="22">
        <v>0.52</v>
      </c>
      <c r="I35" s="22">
        <v>0.03</v>
      </c>
      <c r="J35" s="22">
        <v>0.26</v>
      </c>
      <c r="K35" s="26">
        <v>0.02</v>
      </c>
      <c r="L35" s="30"/>
      <c r="N35" s="32">
        <f t="shared" si="0"/>
        <v>9638.9773540217648</v>
      </c>
      <c r="O35" s="32">
        <f t="shared" si="1"/>
        <v>10014.411250407751</v>
      </c>
      <c r="P35" s="32">
        <f t="shared" si="2"/>
        <v>10104.903660366588</v>
      </c>
      <c r="Q35" s="32">
        <f t="shared" si="3"/>
        <v>10393.88656534335</v>
      </c>
      <c r="R35" s="32">
        <f t="shared" si="4"/>
        <v>10384.780622661308</v>
      </c>
    </row>
    <row r="36" spans="4:18" x14ac:dyDescent="0.25">
      <c r="D36" s="31" t="s">
        <v>6</v>
      </c>
      <c r="E36" s="31">
        <v>2016</v>
      </c>
      <c r="F36" s="22">
        <v>2.62</v>
      </c>
      <c r="G36" s="22">
        <v>2.19</v>
      </c>
      <c r="H36" s="22">
        <v>2.11</v>
      </c>
      <c r="I36" s="22">
        <v>1.08</v>
      </c>
      <c r="J36" s="22">
        <v>1.8</v>
      </c>
      <c r="K36" s="26">
        <v>0.01</v>
      </c>
      <c r="L36" s="30"/>
      <c r="N36" s="32">
        <f t="shared" si="0"/>
        <v>9805.6738087708691</v>
      </c>
      <c r="O36" s="32">
        <f t="shared" si="1"/>
        <v>10093.137724660101</v>
      </c>
      <c r="P36" s="32">
        <f t="shared" si="2"/>
        <v>10052.62998444746</v>
      </c>
      <c r="Q36" s="32">
        <f t="shared" si="3"/>
        <v>10390.769334542987</v>
      </c>
      <c r="R36" s="32">
        <f t="shared" si="4"/>
        <v>10357.850212109823</v>
      </c>
    </row>
    <row r="37" spans="4:18" x14ac:dyDescent="0.25">
      <c r="D37" s="31" t="s">
        <v>7</v>
      </c>
      <c r="E37" s="31">
        <v>2016</v>
      </c>
      <c r="F37" s="22">
        <v>-1.28</v>
      </c>
      <c r="G37" s="22">
        <v>0.57999999999999996</v>
      </c>
      <c r="H37" s="22">
        <v>1.82</v>
      </c>
      <c r="I37" s="22">
        <v>1.52</v>
      </c>
      <c r="J37" s="22">
        <v>0.39</v>
      </c>
      <c r="K37" s="26">
        <v>0.01</v>
      </c>
      <c r="L37" s="30"/>
      <c r="N37" s="32">
        <f t="shared" si="0"/>
        <v>9555.3243118016653</v>
      </c>
      <c r="O37" s="32">
        <f t="shared" si="1"/>
        <v>9876.8350373423036</v>
      </c>
      <c r="P37" s="32">
        <f t="shared" si="2"/>
        <v>9844.9025408358248</v>
      </c>
      <c r="Q37" s="32">
        <f t="shared" si="3"/>
        <v>10279.748055543123</v>
      </c>
      <c r="R37" s="32">
        <f t="shared" si="4"/>
        <v>10174.705512878018</v>
      </c>
    </row>
    <row r="38" spans="4:18" x14ac:dyDescent="0.25">
      <c r="D38" s="31" t="s">
        <v>8</v>
      </c>
      <c r="E38" s="31">
        <v>2016</v>
      </c>
      <c r="F38" s="22">
        <v>6.67</v>
      </c>
      <c r="G38" s="22">
        <v>7.28</v>
      </c>
      <c r="H38" s="22">
        <v>11.22</v>
      </c>
      <c r="I38" s="22">
        <v>6.85</v>
      </c>
      <c r="J38" s="22">
        <v>6.78</v>
      </c>
      <c r="K38" s="26">
        <v>0.02</v>
      </c>
      <c r="L38" s="30"/>
      <c r="N38" s="32">
        <f t="shared" si="0"/>
        <v>9679.2183061200012</v>
      </c>
      <c r="O38" s="32">
        <f t="shared" si="1"/>
        <v>9819.8797348799999</v>
      </c>
      <c r="P38" s="32">
        <f t="shared" si="2"/>
        <v>9668.9280503200007</v>
      </c>
      <c r="Q38" s="32">
        <f t="shared" si="3"/>
        <v>10125.835358100001</v>
      </c>
      <c r="R38" s="32">
        <f t="shared" si="4"/>
        <v>10135.178317440001</v>
      </c>
    </row>
    <row r="39" spans="4:18" x14ac:dyDescent="0.25">
      <c r="D39" s="31" t="s">
        <v>9</v>
      </c>
      <c r="E39" s="31">
        <v>2016</v>
      </c>
      <c r="F39" s="22">
        <v>1.34</v>
      </c>
      <c r="G39" s="22">
        <v>-0.06</v>
      </c>
      <c r="H39" s="22">
        <v>-2.67</v>
      </c>
      <c r="I39" s="22">
        <v>0.06</v>
      </c>
      <c r="J39" s="22">
        <v>-0.13</v>
      </c>
      <c r="K39" s="26">
        <v>0.02</v>
      </c>
      <c r="L39" s="30"/>
      <c r="N39" s="32">
        <f t="shared" si="0"/>
        <v>9073.9836000000014</v>
      </c>
      <c r="O39" s="32">
        <f t="shared" si="1"/>
        <v>9153.5046000000002</v>
      </c>
      <c r="P39" s="32">
        <f t="shared" si="2"/>
        <v>8693.5156000000006</v>
      </c>
      <c r="Q39" s="32">
        <f t="shared" si="3"/>
        <v>9476.6826000000001</v>
      </c>
      <c r="R39" s="32">
        <f t="shared" si="4"/>
        <v>9491.6448</v>
      </c>
    </row>
    <row r="40" spans="4:18" x14ac:dyDescent="0.25">
      <c r="D40" s="31" t="s">
        <v>10</v>
      </c>
      <c r="E40" s="31">
        <v>2016</v>
      </c>
      <c r="F40" s="22">
        <v>-10.46</v>
      </c>
      <c r="G40" s="22">
        <v>-8.41</v>
      </c>
      <c r="H40" s="22">
        <v>-10.68</v>
      </c>
      <c r="I40" s="22">
        <v>-5.29</v>
      </c>
      <c r="J40" s="22">
        <v>-4.96</v>
      </c>
      <c r="K40" s="26">
        <v>0.01</v>
      </c>
      <c r="L40" s="30"/>
      <c r="N40" s="32">
        <f>N41*(1+F40/100)</f>
        <v>8954</v>
      </c>
      <c r="O40" s="32">
        <f t="shared" ref="O40:R40" si="5">O41*(1+G40/100)</f>
        <v>9159</v>
      </c>
      <c r="P40" s="32">
        <f t="shared" si="5"/>
        <v>8932</v>
      </c>
      <c r="Q40" s="32">
        <f t="shared" si="5"/>
        <v>9471</v>
      </c>
      <c r="R40" s="32">
        <f t="shared" si="5"/>
        <v>9504</v>
      </c>
    </row>
    <row r="41" spans="4:18" x14ac:dyDescent="0.25">
      <c r="M41" s="23" t="s">
        <v>18</v>
      </c>
      <c r="N41" s="32">
        <v>10000</v>
      </c>
      <c r="O41" s="32">
        <v>10000</v>
      </c>
      <c r="P41" s="32">
        <v>10000</v>
      </c>
      <c r="Q41" s="32">
        <v>10000</v>
      </c>
      <c r="R41" s="32">
        <v>10000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L45"/>
  <sheetViews>
    <sheetView topLeftCell="A4" workbookViewId="0">
      <selection activeCell="Q18" sqref="Q18"/>
    </sheetView>
  </sheetViews>
  <sheetFormatPr defaultColWidth="9.140625" defaultRowHeight="15" x14ac:dyDescent="0.25"/>
  <cols>
    <col min="1" max="1" width="9.140625" style="8"/>
    <col min="2" max="2" width="18.140625" style="8" customWidth="1"/>
    <col min="3" max="3" width="9.140625" style="8"/>
    <col min="4" max="4" width="10.42578125" style="8" bestFit="1" customWidth="1"/>
    <col min="5" max="5" width="10.28515625" style="8" bestFit="1" customWidth="1"/>
    <col min="6" max="8" width="9.140625" style="8"/>
    <col min="9" max="9" width="10.5703125" style="8" bestFit="1" customWidth="1"/>
    <col min="10" max="10" width="10.28515625" style="8" bestFit="1" customWidth="1"/>
    <col min="11" max="16384" width="9.140625" style="8"/>
  </cols>
  <sheetData>
    <row r="9" spans="2:12" x14ac:dyDescent="0.25">
      <c r="B9" s="20" t="s">
        <v>12</v>
      </c>
      <c r="C9" s="13" t="s">
        <v>13</v>
      </c>
      <c r="D9" s="13" t="s">
        <v>23</v>
      </c>
      <c r="E9" s="13" t="s">
        <v>25</v>
      </c>
      <c r="F9" s="13" t="s">
        <v>26</v>
      </c>
      <c r="G9" s="13" t="s">
        <v>27</v>
      </c>
      <c r="H9" s="21"/>
      <c r="I9" s="13" t="s">
        <v>24</v>
      </c>
      <c r="J9" s="13" t="s">
        <v>25</v>
      </c>
      <c r="K9" s="13" t="s">
        <v>26</v>
      </c>
      <c r="L9" s="13" t="s">
        <v>27</v>
      </c>
    </row>
    <row r="10" spans="2:12" x14ac:dyDescent="0.25">
      <c r="B10" s="20" t="s">
        <v>35</v>
      </c>
      <c r="C10" s="13">
        <v>2018</v>
      </c>
      <c r="D10" s="13">
        <v>-10.99</v>
      </c>
      <c r="E10" s="13">
        <v>-9.2199999999999989</v>
      </c>
      <c r="F10" s="13">
        <v>-2.61</v>
      </c>
      <c r="G10" s="13">
        <v>-1.51</v>
      </c>
      <c r="H10" s="21"/>
      <c r="I10" s="13">
        <v>-16.650000000000002</v>
      </c>
      <c r="J10" s="13">
        <v>-9.2199999999999989</v>
      </c>
      <c r="K10" s="13">
        <v>-2.61</v>
      </c>
      <c r="L10" s="13">
        <v>-1.51</v>
      </c>
    </row>
    <row r="11" spans="2:12" x14ac:dyDescent="0.25">
      <c r="B11" s="20" t="s">
        <v>0</v>
      </c>
      <c r="C11" s="13">
        <v>2018</v>
      </c>
      <c r="D11" s="13">
        <v>3.26</v>
      </c>
      <c r="E11" s="13">
        <v>1.86</v>
      </c>
      <c r="F11" s="13">
        <v>-0.74</v>
      </c>
      <c r="G11" s="13">
        <v>0.2</v>
      </c>
      <c r="H11" s="21"/>
      <c r="I11" s="13">
        <v>0.18</v>
      </c>
      <c r="J11" s="13">
        <v>1.86</v>
      </c>
      <c r="K11" s="13">
        <v>-0.74</v>
      </c>
      <c r="L11" s="13">
        <v>0.2</v>
      </c>
    </row>
    <row r="12" spans="2:12" x14ac:dyDescent="0.25">
      <c r="B12" s="18" t="s">
        <v>1</v>
      </c>
      <c r="C12" s="13">
        <v>2018</v>
      </c>
      <c r="D12" s="13">
        <v>-14.24</v>
      </c>
      <c r="E12" s="13">
        <v>-7.03</v>
      </c>
      <c r="F12" s="13">
        <v>-4.68</v>
      </c>
      <c r="G12" s="13">
        <v>3.41</v>
      </c>
      <c r="H12" s="21"/>
      <c r="I12" s="13">
        <v>-8.2299999999999986</v>
      </c>
      <c r="J12" s="13">
        <v>-7.03</v>
      </c>
      <c r="K12" s="13">
        <v>-4.68</v>
      </c>
      <c r="L12" s="13">
        <v>3.41</v>
      </c>
    </row>
    <row r="13" spans="2:12" x14ac:dyDescent="0.25">
      <c r="B13" s="18" t="s">
        <v>2</v>
      </c>
      <c r="C13" s="13">
        <v>2018</v>
      </c>
      <c r="D13" s="13">
        <v>-2.2399999999999998</v>
      </c>
      <c r="E13" s="13">
        <v>0.41999999999999993</v>
      </c>
      <c r="F13" s="13">
        <v>-2.37</v>
      </c>
      <c r="G13" s="13">
        <v>-1.34</v>
      </c>
      <c r="H13" s="21"/>
      <c r="I13" s="13">
        <v>1.4200000000000002</v>
      </c>
      <c r="J13" s="13">
        <v>0.41999999999999993</v>
      </c>
      <c r="K13" s="13">
        <v>-2.37</v>
      </c>
      <c r="L13" s="13">
        <v>-1.34</v>
      </c>
    </row>
    <row r="14" spans="2:12" x14ac:dyDescent="0.25">
      <c r="B14" s="18" t="s">
        <v>3</v>
      </c>
      <c r="C14" s="13">
        <v>2018</v>
      </c>
      <c r="D14" s="13">
        <v>7.37</v>
      </c>
      <c r="E14" s="13">
        <v>3.0999999999999996</v>
      </c>
      <c r="F14" s="13">
        <v>1.23</v>
      </c>
      <c r="G14" s="13">
        <v>-4.12</v>
      </c>
      <c r="H14" s="21"/>
      <c r="I14" s="13">
        <v>1.6400000000000001</v>
      </c>
      <c r="J14" s="13">
        <v>3.0999999999999996</v>
      </c>
      <c r="K14" s="13">
        <v>1.23</v>
      </c>
      <c r="L14" s="13">
        <v>-4.12</v>
      </c>
    </row>
    <row r="15" spans="2:12" x14ac:dyDescent="0.25">
      <c r="B15" s="18" t="s">
        <v>4</v>
      </c>
      <c r="C15" s="13">
        <v>2018</v>
      </c>
      <c r="D15" s="13">
        <v>2.3899999999999997</v>
      </c>
      <c r="E15" s="13">
        <v>3.56</v>
      </c>
      <c r="F15" s="13">
        <v>-2.15</v>
      </c>
      <c r="G15" s="13">
        <v>0.39</v>
      </c>
      <c r="H15" s="21"/>
      <c r="I15" s="13">
        <v>4.71</v>
      </c>
      <c r="J15" s="13">
        <v>3.56</v>
      </c>
      <c r="K15" s="13">
        <v>-2.15</v>
      </c>
      <c r="L15" s="13">
        <v>0.39</v>
      </c>
    </row>
    <row r="16" spans="2:12" x14ac:dyDescent="0.25">
      <c r="B16" s="18" t="s">
        <v>5</v>
      </c>
      <c r="C16" s="13">
        <v>2018</v>
      </c>
      <c r="D16" s="13">
        <v>-5.05</v>
      </c>
      <c r="E16" s="13">
        <v>0.48</v>
      </c>
      <c r="F16" s="13">
        <v>1.17</v>
      </c>
      <c r="G16" s="13">
        <v>-2.39</v>
      </c>
      <c r="H16" s="21"/>
      <c r="I16" s="13">
        <v>-1.6400000000000001</v>
      </c>
      <c r="J16" s="13">
        <v>0.48</v>
      </c>
      <c r="K16" s="13">
        <v>1.17</v>
      </c>
      <c r="L16" s="13">
        <v>-2.39</v>
      </c>
    </row>
    <row r="17" spans="2:12" x14ac:dyDescent="0.25">
      <c r="B17" s="18" t="s">
        <v>6</v>
      </c>
      <c r="C17" s="13">
        <v>2018</v>
      </c>
      <c r="D17" s="13">
        <v>7.83</v>
      </c>
      <c r="E17" s="13">
        <v>2.27</v>
      </c>
      <c r="F17" s="13">
        <v>5.24</v>
      </c>
      <c r="G17" s="13">
        <v>-3.16</v>
      </c>
      <c r="H17" s="21"/>
      <c r="I17" s="13">
        <v>2.88</v>
      </c>
      <c r="J17" s="13">
        <v>2.27</v>
      </c>
      <c r="K17" s="13">
        <v>5.24</v>
      </c>
      <c r="L17" s="13">
        <v>-3.16</v>
      </c>
    </row>
    <row r="18" spans="2:12" x14ac:dyDescent="0.25">
      <c r="B18" s="18" t="s">
        <v>7</v>
      </c>
      <c r="C18" s="13">
        <v>2018</v>
      </c>
      <c r="D18" s="13">
        <v>-5.22</v>
      </c>
      <c r="E18" s="13">
        <v>0.24</v>
      </c>
      <c r="F18" s="13">
        <v>1.1000000000000001</v>
      </c>
      <c r="G18" s="13">
        <v>0.53</v>
      </c>
      <c r="H18" s="21"/>
      <c r="I18" s="13">
        <v>3.3699999999999997</v>
      </c>
      <c r="J18" s="13">
        <v>0.24</v>
      </c>
      <c r="K18" s="13">
        <v>1.1000000000000001</v>
      </c>
      <c r="L18" s="13">
        <v>0.53</v>
      </c>
    </row>
    <row r="19" spans="2:12" x14ac:dyDescent="0.25">
      <c r="B19" s="18" t="s">
        <v>8</v>
      </c>
      <c r="C19" s="13">
        <v>2018</v>
      </c>
      <c r="D19" s="13">
        <v>1.9899999999999998</v>
      </c>
      <c r="E19" s="13">
        <v>-2.66</v>
      </c>
      <c r="F19" s="13">
        <v>3.93</v>
      </c>
      <c r="G19" s="13">
        <v>-0.11</v>
      </c>
      <c r="H19" s="21"/>
      <c r="I19" s="13">
        <v>-3.8000000000000003</v>
      </c>
      <c r="J19" s="13">
        <v>-2.66</v>
      </c>
      <c r="K19" s="13">
        <v>3.93</v>
      </c>
      <c r="L19" s="13">
        <v>-0.11</v>
      </c>
    </row>
    <row r="20" spans="2:12" x14ac:dyDescent="0.25">
      <c r="B20" s="18" t="s">
        <v>9</v>
      </c>
      <c r="C20" s="13">
        <v>2018</v>
      </c>
      <c r="D20" s="13">
        <v>-7.0000000000000007E-2</v>
      </c>
      <c r="E20" s="13">
        <v>-3.8</v>
      </c>
      <c r="F20" s="13">
        <v>0.28000000000000003</v>
      </c>
      <c r="G20" s="13">
        <v>-1.19</v>
      </c>
      <c r="H20" s="21"/>
      <c r="I20" s="13">
        <v>-3.52</v>
      </c>
      <c r="J20" s="13">
        <v>-3.8</v>
      </c>
      <c r="K20" s="13">
        <v>0.28000000000000003</v>
      </c>
      <c r="L20" s="13">
        <v>-1.19</v>
      </c>
    </row>
    <row r="21" spans="2:12" x14ac:dyDescent="0.25">
      <c r="B21" s="18" t="s">
        <v>10</v>
      </c>
      <c r="C21" s="13">
        <v>2018</v>
      </c>
      <c r="D21" s="13">
        <v>9.07</v>
      </c>
      <c r="E21" s="13">
        <v>5.62</v>
      </c>
      <c r="F21" s="13">
        <v>-3.03</v>
      </c>
      <c r="G21" s="13">
        <v>-1.37</v>
      </c>
      <c r="H21" s="21"/>
      <c r="I21" s="13">
        <v>1.99</v>
      </c>
      <c r="J21" s="13">
        <v>5.62</v>
      </c>
      <c r="K21" s="13">
        <v>-3.03</v>
      </c>
      <c r="L21" s="13">
        <v>-1.37</v>
      </c>
    </row>
    <row r="22" spans="2:12" x14ac:dyDescent="0.25">
      <c r="B22" s="18" t="s">
        <v>11</v>
      </c>
      <c r="C22" s="13">
        <v>2017</v>
      </c>
      <c r="D22" s="13">
        <v>0.5</v>
      </c>
      <c r="E22" s="13">
        <v>1.02</v>
      </c>
      <c r="F22" s="13">
        <v>-1.26</v>
      </c>
      <c r="G22" s="13">
        <v>0.14000000000000001</v>
      </c>
      <c r="H22" s="21"/>
      <c r="I22" s="13">
        <v>2.16</v>
      </c>
      <c r="J22" s="13">
        <v>1.02</v>
      </c>
      <c r="K22" s="13">
        <v>-1.26</v>
      </c>
      <c r="L22" s="13">
        <v>0.14000000000000001</v>
      </c>
    </row>
    <row r="23" spans="2:12" x14ac:dyDescent="0.25">
      <c r="B23" s="18" t="s">
        <v>0</v>
      </c>
      <c r="C23" s="13">
        <v>2017</v>
      </c>
      <c r="D23" s="13">
        <v>7.25</v>
      </c>
      <c r="E23" s="13">
        <v>2.98</v>
      </c>
      <c r="F23" s="13">
        <v>-0.66</v>
      </c>
      <c r="G23" s="13">
        <v>-0.05</v>
      </c>
      <c r="H23" s="21"/>
      <c r="I23" s="13">
        <v>0.35</v>
      </c>
      <c r="J23" s="13">
        <v>2.98</v>
      </c>
      <c r="K23" s="13">
        <v>-0.66</v>
      </c>
      <c r="L23" s="13">
        <v>-0.05</v>
      </c>
    </row>
    <row r="24" spans="2:12" x14ac:dyDescent="0.25">
      <c r="B24" s="18" t="s">
        <v>1</v>
      </c>
      <c r="C24" s="18">
        <v>2017</v>
      </c>
      <c r="D24" s="13">
        <v>2.79</v>
      </c>
      <c r="E24" s="13">
        <v>2.2400000000000002</v>
      </c>
      <c r="F24" s="13">
        <v>-1.94</v>
      </c>
      <c r="G24" s="13">
        <v>-0.09</v>
      </c>
      <c r="H24" s="21"/>
      <c r="I24" s="13">
        <v>3.68</v>
      </c>
      <c r="J24" s="13">
        <v>2.2400000000000002</v>
      </c>
      <c r="K24" s="13">
        <v>-1.94</v>
      </c>
      <c r="L24" s="13">
        <v>-0.09</v>
      </c>
    </row>
    <row r="25" spans="2:12" x14ac:dyDescent="0.25">
      <c r="B25" s="18" t="s">
        <v>2</v>
      </c>
      <c r="C25" s="18">
        <v>2017</v>
      </c>
      <c r="D25" s="13">
        <v>3.73</v>
      </c>
      <c r="E25" s="13">
        <v>1.97</v>
      </c>
      <c r="F25" s="13">
        <v>4.53</v>
      </c>
      <c r="G25" s="13">
        <v>3.02</v>
      </c>
      <c r="H25" s="21"/>
      <c r="I25" s="13">
        <v>3.1</v>
      </c>
      <c r="J25" s="13">
        <v>1.97</v>
      </c>
      <c r="K25" s="13">
        <v>4.53</v>
      </c>
      <c r="L25" s="13">
        <v>3.02</v>
      </c>
    </row>
    <row r="26" spans="2:12" x14ac:dyDescent="0.25">
      <c r="B26" s="18" t="s">
        <v>3</v>
      </c>
      <c r="C26" s="18">
        <v>2017</v>
      </c>
      <c r="D26" s="13">
        <v>-0.12</v>
      </c>
      <c r="E26" s="13">
        <v>0.22</v>
      </c>
      <c r="F26" s="13">
        <v>-1.71</v>
      </c>
      <c r="G26" s="13">
        <v>-2.2599999999999998</v>
      </c>
      <c r="H26" s="21"/>
      <c r="I26" s="13">
        <v>-0.25</v>
      </c>
      <c r="J26" s="13">
        <v>0.22</v>
      </c>
      <c r="K26" s="13">
        <v>-1.71</v>
      </c>
      <c r="L26" s="13">
        <v>-2.2599999999999998</v>
      </c>
    </row>
    <row r="27" spans="2:12" x14ac:dyDescent="0.25">
      <c r="B27" s="18" t="s">
        <v>4</v>
      </c>
      <c r="C27" s="18">
        <v>2017</v>
      </c>
      <c r="D27" s="13">
        <v>7.9999999999999988E-2</v>
      </c>
      <c r="E27" s="13">
        <v>1.99</v>
      </c>
      <c r="F27" s="13">
        <v>-1.42</v>
      </c>
      <c r="G27" s="13">
        <v>-0.28000000000000003</v>
      </c>
      <c r="H27" s="21"/>
      <c r="I27" s="13">
        <v>2.64</v>
      </c>
      <c r="J27" s="13">
        <v>1.99</v>
      </c>
      <c r="K27" s="13">
        <v>-1.42</v>
      </c>
      <c r="L27" s="13">
        <v>-0.28000000000000003</v>
      </c>
    </row>
    <row r="28" spans="2:12" x14ac:dyDescent="0.25">
      <c r="B28" s="18" t="s">
        <v>5</v>
      </c>
      <c r="C28" s="18">
        <v>2017</v>
      </c>
      <c r="D28" s="13">
        <v>0.46</v>
      </c>
      <c r="E28" s="13">
        <v>0.56000000000000005</v>
      </c>
      <c r="F28" s="13">
        <v>2.15</v>
      </c>
      <c r="G28" s="13">
        <v>1.32</v>
      </c>
      <c r="H28" s="21"/>
      <c r="I28" s="13">
        <v>1.0699999999999998</v>
      </c>
      <c r="J28" s="13">
        <v>0.56000000000000005</v>
      </c>
      <c r="K28" s="13">
        <v>2.15</v>
      </c>
      <c r="L28" s="13">
        <v>1.32</v>
      </c>
    </row>
    <row r="29" spans="2:12" x14ac:dyDescent="0.25">
      <c r="B29" s="18" t="s">
        <v>6</v>
      </c>
      <c r="C29" s="18">
        <v>2017</v>
      </c>
      <c r="D29" s="13">
        <v>3.57</v>
      </c>
      <c r="E29" s="13">
        <v>1.3499999999999999</v>
      </c>
      <c r="F29" s="13">
        <v>-2.54</v>
      </c>
      <c r="G29" s="13">
        <v>-3.75</v>
      </c>
      <c r="H29" s="21"/>
      <c r="I29" s="13">
        <v>1</v>
      </c>
      <c r="J29" s="13">
        <v>1.3499999999999999</v>
      </c>
      <c r="K29" s="13">
        <v>-2.54</v>
      </c>
      <c r="L29" s="13">
        <v>-3.75</v>
      </c>
    </row>
    <row r="30" spans="2:12" x14ac:dyDescent="0.25">
      <c r="B30" s="18" t="s">
        <v>7</v>
      </c>
      <c r="C30" s="18">
        <v>2017</v>
      </c>
      <c r="D30" s="13">
        <v>1.95</v>
      </c>
      <c r="E30" s="13">
        <v>0.98</v>
      </c>
      <c r="F30" s="13">
        <v>0.73</v>
      </c>
      <c r="G30" s="13">
        <v>-1.91</v>
      </c>
      <c r="H30" s="21"/>
      <c r="I30" s="13">
        <v>0.69</v>
      </c>
      <c r="J30" s="13">
        <v>0.98</v>
      </c>
      <c r="K30" s="13">
        <v>0.73</v>
      </c>
      <c r="L30" s="13">
        <v>-1.91</v>
      </c>
    </row>
    <row r="31" spans="2:12" x14ac:dyDescent="0.25">
      <c r="B31" s="18" t="s">
        <v>8</v>
      </c>
      <c r="C31" s="18">
        <v>2017</v>
      </c>
      <c r="D31" s="13">
        <v>3.0500000000000003</v>
      </c>
      <c r="E31" s="13">
        <v>0.09</v>
      </c>
      <c r="F31" s="13">
        <v>1.2</v>
      </c>
      <c r="G31" s="13">
        <v>-3.17</v>
      </c>
      <c r="H31" s="21"/>
      <c r="I31" s="13">
        <v>0.88</v>
      </c>
      <c r="J31" s="13">
        <v>0.09</v>
      </c>
      <c r="K31" s="13">
        <v>1.2</v>
      </c>
      <c r="L31" s="13">
        <v>-3.17</v>
      </c>
    </row>
    <row r="32" spans="2:12" x14ac:dyDescent="0.25">
      <c r="B32" s="18" t="s">
        <v>9</v>
      </c>
      <c r="C32" s="18">
        <v>2017</v>
      </c>
      <c r="D32" s="13">
        <v>2.31</v>
      </c>
      <c r="E32" s="13">
        <v>3.93</v>
      </c>
      <c r="F32" s="13">
        <v>-1.99</v>
      </c>
      <c r="G32" s="13">
        <v>-1.79</v>
      </c>
      <c r="H32" s="21"/>
      <c r="I32" s="13">
        <v>3.48</v>
      </c>
      <c r="J32" s="13">
        <v>3.93</v>
      </c>
      <c r="K32" s="13">
        <v>-1.99</v>
      </c>
      <c r="L32" s="13">
        <v>-1.79</v>
      </c>
    </row>
    <row r="33" spans="2:12" x14ac:dyDescent="0.25">
      <c r="B33" s="18" t="s">
        <v>10</v>
      </c>
      <c r="C33" s="18">
        <v>2017</v>
      </c>
      <c r="D33" s="13">
        <v>3.16</v>
      </c>
      <c r="E33" s="13">
        <v>1.8599999999999999</v>
      </c>
      <c r="F33" s="13">
        <v>-1.05</v>
      </c>
      <c r="G33" s="13">
        <v>-2.68</v>
      </c>
      <c r="H33" s="21"/>
      <c r="I33" s="13">
        <v>1.9699999999999998</v>
      </c>
      <c r="J33" s="13">
        <v>1.8599999999999999</v>
      </c>
      <c r="K33" s="13">
        <v>-1.05</v>
      </c>
      <c r="L33" s="13">
        <v>-2.68</v>
      </c>
    </row>
    <row r="34" spans="2:12" x14ac:dyDescent="0.25">
      <c r="B34" s="18" t="s">
        <v>11</v>
      </c>
      <c r="C34" s="18">
        <v>2016</v>
      </c>
      <c r="D34" s="13">
        <v>0.7</v>
      </c>
      <c r="E34" s="13">
        <v>1.95</v>
      </c>
      <c r="F34" s="13">
        <v>0.08</v>
      </c>
      <c r="G34" s="13">
        <v>3.61</v>
      </c>
      <c r="H34" s="21"/>
      <c r="I34" s="13">
        <v>3.5900000000000003</v>
      </c>
      <c r="J34" s="13">
        <v>1.95</v>
      </c>
      <c r="K34" s="13">
        <v>0.08</v>
      </c>
      <c r="L34" s="13">
        <v>3.61</v>
      </c>
    </row>
    <row r="35" spans="2:12" x14ac:dyDescent="0.25">
      <c r="B35" s="18" t="s">
        <v>0</v>
      </c>
      <c r="C35" s="18">
        <v>2016</v>
      </c>
      <c r="D35" s="13">
        <v>6.38</v>
      </c>
      <c r="E35" s="13">
        <v>3.6900000000000004</v>
      </c>
      <c r="F35" s="13">
        <v>5.48</v>
      </c>
      <c r="G35" s="13">
        <v>8.27</v>
      </c>
      <c r="H35" s="21"/>
      <c r="I35" s="13">
        <v>6.86</v>
      </c>
      <c r="J35" s="13">
        <v>3.6900000000000004</v>
      </c>
      <c r="K35" s="13">
        <v>5.48</v>
      </c>
      <c r="L35" s="13">
        <v>8.27</v>
      </c>
    </row>
    <row r="36" spans="2:12" x14ac:dyDescent="0.25">
      <c r="B36" s="18" t="s">
        <v>1</v>
      </c>
      <c r="C36" s="18">
        <v>2016</v>
      </c>
      <c r="D36" s="13">
        <v>-5.0299999999999994</v>
      </c>
      <c r="E36" s="13">
        <v>-1.84</v>
      </c>
      <c r="F36" s="13">
        <v>-4.3600000000000003</v>
      </c>
      <c r="G36" s="13">
        <v>4.16</v>
      </c>
      <c r="H36" s="21"/>
      <c r="I36" s="13">
        <v>-0.6</v>
      </c>
      <c r="J36" s="13">
        <v>-1.84</v>
      </c>
      <c r="K36" s="13">
        <v>-4.3600000000000003</v>
      </c>
      <c r="L36" s="13">
        <v>4.16</v>
      </c>
    </row>
    <row r="37" spans="2:12" x14ac:dyDescent="0.25">
      <c r="B37" s="18" t="s">
        <v>2</v>
      </c>
      <c r="C37" s="18">
        <v>2016</v>
      </c>
      <c r="D37" s="13">
        <v>3.2</v>
      </c>
      <c r="E37" s="13">
        <v>0</v>
      </c>
      <c r="F37" s="13">
        <v>2.0099999999999998</v>
      </c>
      <c r="G37" s="13">
        <v>-1.49</v>
      </c>
      <c r="H37" s="21"/>
      <c r="I37" s="13">
        <v>0.85</v>
      </c>
      <c r="J37" s="13">
        <v>0</v>
      </c>
      <c r="K37" s="13">
        <v>2.0099999999999998</v>
      </c>
      <c r="L37" s="13">
        <v>-1.49</v>
      </c>
    </row>
    <row r="38" spans="2:12" x14ac:dyDescent="0.25">
      <c r="B38" s="18" t="s">
        <v>3</v>
      </c>
      <c r="C38" s="18">
        <v>2016</v>
      </c>
      <c r="D38" s="13">
        <v>0.59</v>
      </c>
      <c r="E38" s="13">
        <v>0.12000000000000001</v>
      </c>
      <c r="F38" s="13">
        <v>1.17</v>
      </c>
      <c r="G38" s="13">
        <v>3.34</v>
      </c>
      <c r="H38" s="21"/>
      <c r="I38" s="13">
        <v>1.76</v>
      </c>
      <c r="J38" s="13">
        <v>0.12000000000000001</v>
      </c>
      <c r="K38" s="13">
        <v>1.17</v>
      </c>
      <c r="L38" s="13">
        <v>3.34</v>
      </c>
    </row>
    <row r="39" spans="2:12" x14ac:dyDescent="0.25">
      <c r="B39" s="18" t="s">
        <v>4</v>
      </c>
      <c r="C39" s="18">
        <v>2016</v>
      </c>
      <c r="D39" s="13">
        <v>9.620000000000001</v>
      </c>
      <c r="E39" s="13">
        <v>3.67</v>
      </c>
      <c r="F39" s="13">
        <v>2.64</v>
      </c>
      <c r="G39" s="13">
        <v>-1.1299999999999999</v>
      </c>
      <c r="H39" s="21"/>
      <c r="I39" s="13">
        <v>3.98</v>
      </c>
      <c r="J39" s="13">
        <v>3.67</v>
      </c>
      <c r="K39" s="13">
        <v>2.64</v>
      </c>
      <c r="L39" s="13">
        <v>-1.1299999999999999</v>
      </c>
    </row>
    <row r="40" spans="2:12" x14ac:dyDescent="0.25">
      <c r="B40" s="18" t="s">
        <v>5</v>
      </c>
      <c r="C40" s="18">
        <v>2016</v>
      </c>
      <c r="D40" s="13">
        <v>-1.72</v>
      </c>
      <c r="E40" s="13">
        <v>0.24000000000000002</v>
      </c>
      <c r="F40" s="13">
        <v>0.65</v>
      </c>
      <c r="G40" s="13">
        <v>-1.49</v>
      </c>
      <c r="H40" s="21"/>
      <c r="I40" s="13">
        <v>0.5</v>
      </c>
      <c r="J40" s="13">
        <v>0.24000000000000002</v>
      </c>
      <c r="K40" s="13">
        <v>0.65</v>
      </c>
      <c r="L40" s="13">
        <v>-1.49</v>
      </c>
    </row>
    <row r="41" spans="2:12" x14ac:dyDescent="0.25">
      <c r="B41" s="18" t="s">
        <v>6</v>
      </c>
      <c r="C41" s="18">
        <v>2016</v>
      </c>
      <c r="D41" s="13">
        <v>2.6100000000000003</v>
      </c>
      <c r="E41" s="13">
        <v>1.79</v>
      </c>
      <c r="F41" s="13">
        <v>-0.26</v>
      </c>
      <c r="G41" s="13">
        <v>-1.8</v>
      </c>
      <c r="H41" s="21"/>
      <c r="I41" s="13">
        <v>2.1</v>
      </c>
      <c r="J41" s="13">
        <v>1.79</v>
      </c>
      <c r="K41" s="13">
        <v>-0.26</v>
      </c>
      <c r="L41" s="13">
        <v>-1.8</v>
      </c>
    </row>
    <row r="42" spans="2:12" x14ac:dyDescent="0.25">
      <c r="B42" s="18" t="s">
        <v>7</v>
      </c>
      <c r="C42" s="18">
        <v>2016</v>
      </c>
      <c r="D42" s="13">
        <v>-1.29</v>
      </c>
      <c r="E42" s="13">
        <v>0.38</v>
      </c>
      <c r="F42" s="13">
        <v>0.67</v>
      </c>
      <c r="G42" s="13">
        <v>3.25</v>
      </c>
      <c r="H42" s="21"/>
      <c r="I42" s="13">
        <v>1.81</v>
      </c>
      <c r="J42" s="13">
        <v>0.38</v>
      </c>
      <c r="K42" s="13">
        <v>0.67</v>
      </c>
      <c r="L42" s="13">
        <v>3.25</v>
      </c>
    </row>
    <row r="43" spans="2:12" x14ac:dyDescent="0.25">
      <c r="B43" s="18" t="s">
        <v>8</v>
      </c>
      <c r="C43" s="18">
        <v>2016</v>
      </c>
      <c r="D43" s="13">
        <v>6.65</v>
      </c>
      <c r="E43" s="13">
        <v>6.7600000000000007</v>
      </c>
      <c r="F43" s="13">
        <v>0.89</v>
      </c>
      <c r="G43" s="13">
        <v>1.1399999999999999</v>
      </c>
      <c r="H43" s="21"/>
      <c r="I43" s="13">
        <v>11.200000000000001</v>
      </c>
      <c r="J43" s="13">
        <v>6.7600000000000007</v>
      </c>
      <c r="K43" s="13">
        <v>0.89</v>
      </c>
      <c r="L43" s="13">
        <v>1.1399999999999999</v>
      </c>
    </row>
    <row r="44" spans="2:12" x14ac:dyDescent="0.25">
      <c r="B44" s="18" t="s">
        <v>9</v>
      </c>
      <c r="C44" s="18">
        <v>2016</v>
      </c>
      <c r="D44" s="13">
        <v>1.32</v>
      </c>
      <c r="E44" s="13">
        <v>-0.15</v>
      </c>
      <c r="F44" s="13">
        <v>0.78</v>
      </c>
      <c r="G44" s="13">
        <v>-0.48</v>
      </c>
      <c r="H44" s="21"/>
      <c r="I44" s="13">
        <v>-2.69</v>
      </c>
      <c r="J44" s="13">
        <v>-0.15</v>
      </c>
      <c r="K44" s="13">
        <v>0.78</v>
      </c>
      <c r="L44" s="13">
        <v>-0.48</v>
      </c>
    </row>
    <row r="45" spans="2:12" x14ac:dyDescent="0.25">
      <c r="B45" s="18" t="s">
        <v>10</v>
      </c>
      <c r="C45" s="18">
        <v>2016</v>
      </c>
      <c r="D45" s="13">
        <v>-10.47</v>
      </c>
      <c r="E45" s="13">
        <v>-4.97</v>
      </c>
      <c r="F45" s="13">
        <v>-3.39</v>
      </c>
      <c r="G45" s="13">
        <v>2.1</v>
      </c>
      <c r="H45" s="21"/>
      <c r="I45" s="13">
        <v>-10.69</v>
      </c>
      <c r="J45" s="13">
        <v>-4.97</v>
      </c>
      <c r="K45" s="13">
        <v>-3.39</v>
      </c>
      <c r="L45" s="13">
        <v>2.1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17" sqref="A17:A20"/>
    </sheetView>
  </sheetViews>
  <sheetFormatPr defaultRowHeight="15" x14ac:dyDescent="0.25"/>
  <cols>
    <col min="1" max="1" width="18" bestFit="1" customWidth="1"/>
  </cols>
  <sheetData>
    <row r="1" spans="1:9" x14ac:dyDescent="0.25">
      <c r="A1" t="s">
        <v>40</v>
      </c>
    </row>
    <row r="2" spans="1:9" ht="15.75" thickBot="1" x14ac:dyDescent="0.3"/>
    <row r="3" spans="1:9" x14ac:dyDescent="0.25">
      <c r="A3" s="39" t="s">
        <v>41</v>
      </c>
      <c r="B3" s="39"/>
    </row>
    <row r="4" spans="1:9" x14ac:dyDescent="0.25">
      <c r="A4" s="36" t="s">
        <v>42</v>
      </c>
      <c r="B4" s="36">
        <v>0.89671927586007516</v>
      </c>
    </row>
    <row r="5" spans="1:9" x14ac:dyDescent="0.25">
      <c r="A5" s="36" t="s">
        <v>43</v>
      </c>
      <c r="B5" s="36">
        <v>0.80410545969901748</v>
      </c>
    </row>
    <row r="6" spans="1:9" x14ac:dyDescent="0.25">
      <c r="A6" s="36" t="s">
        <v>44</v>
      </c>
      <c r="B6" s="36">
        <v>0.78574034654580038</v>
      </c>
    </row>
    <row r="7" spans="1:9" x14ac:dyDescent="0.25">
      <c r="A7" s="36" t="s">
        <v>45</v>
      </c>
      <c r="B7" s="36">
        <v>2.4955093262225416</v>
      </c>
    </row>
    <row r="8" spans="1:9" ht="15.75" thickBot="1" x14ac:dyDescent="0.3">
      <c r="A8" s="37" t="s">
        <v>46</v>
      </c>
      <c r="B8" s="37">
        <v>36</v>
      </c>
    </row>
    <row r="10" spans="1:9" ht="15.75" thickBot="1" x14ac:dyDescent="0.3">
      <c r="A10" t="s">
        <v>47</v>
      </c>
    </row>
    <row r="11" spans="1:9" x14ac:dyDescent="0.25">
      <c r="A11" s="38"/>
      <c r="B11" s="38" t="s">
        <v>51</v>
      </c>
      <c r="C11" s="38" t="s">
        <v>52</v>
      </c>
      <c r="D11" s="38" t="s">
        <v>53</v>
      </c>
      <c r="E11" s="38" t="s">
        <v>54</v>
      </c>
      <c r="F11" s="38" t="s">
        <v>55</v>
      </c>
    </row>
    <row r="12" spans="1:9" x14ac:dyDescent="0.25">
      <c r="A12" s="36" t="s">
        <v>48</v>
      </c>
      <c r="B12" s="36">
        <v>3</v>
      </c>
      <c r="C12" s="36">
        <v>818.01082637645106</v>
      </c>
      <c r="D12" s="36">
        <v>272.670275458817</v>
      </c>
      <c r="E12" s="36">
        <v>43.784399964786409</v>
      </c>
      <c r="F12" s="36">
        <v>1.961465461165269E-11</v>
      </c>
    </row>
    <row r="13" spans="1:9" x14ac:dyDescent="0.25">
      <c r="A13" s="36" t="s">
        <v>49</v>
      </c>
      <c r="B13" s="36">
        <v>32</v>
      </c>
      <c r="C13" s="36">
        <v>199.28213751243786</v>
      </c>
      <c r="D13" s="36">
        <v>6.227566797263683</v>
      </c>
      <c r="E13" s="36"/>
      <c r="F13" s="36"/>
    </row>
    <row r="14" spans="1:9" ht="15.75" thickBot="1" x14ac:dyDescent="0.3">
      <c r="A14" s="37" t="s">
        <v>50</v>
      </c>
      <c r="B14" s="37">
        <v>35</v>
      </c>
      <c r="C14" s="37">
        <v>1017.2929638888889</v>
      </c>
      <c r="D14" s="37"/>
      <c r="E14" s="37"/>
      <c r="F14" s="37"/>
    </row>
    <row r="15" spans="1:9" ht="15.75" thickBot="1" x14ac:dyDescent="0.3"/>
    <row r="16" spans="1:9" x14ac:dyDescent="0.25">
      <c r="A16" s="38"/>
      <c r="B16" s="38" t="s">
        <v>56</v>
      </c>
      <c r="C16" s="38" t="s">
        <v>45</v>
      </c>
      <c r="D16" s="38" t="s">
        <v>57</v>
      </c>
      <c r="E16" s="38" t="s">
        <v>58</v>
      </c>
      <c r="F16" s="38" t="s">
        <v>59</v>
      </c>
      <c r="G16" s="38" t="s">
        <v>60</v>
      </c>
      <c r="H16" s="38" t="s">
        <v>61</v>
      </c>
      <c r="I16" s="38" t="s">
        <v>62</v>
      </c>
    </row>
    <row r="17" spans="1:9" x14ac:dyDescent="0.25">
      <c r="A17" s="36" t="s">
        <v>63</v>
      </c>
      <c r="B17" s="36">
        <v>7.4329943302181831E-2</v>
      </c>
      <c r="C17" s="36">
        <v>0.42764476129064433</v>
      </c>
      <c r="D17" s="36">
        <v>0.17381235555850585</v>
      </c>
      <c r="E17" s="36">
        <v>0.86310783711728623</v>
      </c>
      <c r="F17" s="36">
        <v>-0.79675393012676721</v>
      </c>
      <c r="G17" s="36">
        <v>0.94541381673113078</v>
      </c>
      <c r="H17" s="36">
        <v>-0.79675393012676721</v>
      </c>
      <c r="I17" s="36">
        <v>0.94541381673113078</v>
      </c>
    </row>
    <row r="18" spans="1:9" x14ac:dyDescent="0.25">
      <c r="A18" s="36" t="s">
        <v>64</v>
      </c>
      <c r="B18" s="36">
        <v>1.2384268546136306</v>
      </c>
      <c r="C18" s="36">
        <v>0.1399155534034687</v>
      </c>
      <c r="D18" s="36">
        <v>8.8512450866876122</v>
      </c>
      <c r="E18" s="36">
        <v>4.1082006091455807E-10</v>
      </c>
      <c r="F18" s="36">
        <v>0.95342819861743267</v>
      </c>
      <c r="G18" s="36">
        <v>1.5234255106098284</v>
      </c>
      <c r="H18" s="36">
        <v>0.95342819861743267</v>
      </c>
      <c r="I18" s="36">
        <v>1.5234255106098284</v>
      </c>
    </row>
    <row r="19" spans="1:9" x14ac:dyDescent="0.25">
      <c r="A19" s="36" t="s">
        <v>67</v>
      </c>
      <c r="B19" s="36">
        <v>0.64692871841792166</v>
      </c>
      <c r="C19" s="36">
        <v>0.17744189866629403</v>
      </c>
      <c r="D19" s="36">
        <v>3.6458622415586728</v>
      </c>
      <c r="E19" s="36">
        <v>9.3626865876722705E-4</v>
      </c>
      <c r="F19" s="36">
        <v>0.28549139849767891</v>
      </c>
      <c r="G19" s="36">
        <v>1.0083660383381643</v>
      </c>
      <c r="H19" s="36">
        <v>0.28549139849767891</v>
      </c>
      <c r="I19" s="36">
        <v>1.0083660383381643</v>
      </c>
    </row>
    <row r="20" spans="1:9" ht="15.75" thickBot="1" x14ac:dyDescent="0.3">
      <c r="A20" s="37" t="s">
        <v>68</v>
      </c>
      <c r="B20" s="37">
        <v>-0.40018592851704643</v>
      </c>
      <c r="C20" s="37">
        <v>0.16235612134010832</v>
      </c>
      <c r="D20" s="37">
        <v>-2.464865046133526</v>
      </c>
      <c r="E20" s="37">
        <v>1.9259448290885699E-2</v>
      </c>
      <c r="F20" s="37">
        <v>-0.73089452558956713</v>
      </c>
      <c r="G20" s="37">
        <v>-6.9477331444525725E-2</v>
      </c>
      <c r="H20" s="37">
        <v>-0.73089452558956713</v>
      </c>
      <c r="I20" s="37">
        <v>-6.9477331444525725E-2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17" sqref="A17:A20"/>
    </sheetView>
  </sheetViews>
  <sheetFormatPr defaultRowHeight="15" x14ac:dyDescent="0.25"/>
  <cols>
    <col min="1" max="1" width="18" bestFit="1" customWidth="1"/>
  </cols>
  <sheetData>
    <row r="1" spans="1:9" x14ac:dyDescent="0.25">
      <c r="A1" t="s">
        <v>40</v>
      </c>
    </row>
    <row r="2" spans="1:9" ht="15.75" thickBot="1" x14ac:dyDescent="0.3"/>
    <row r="3" spans="1:9" x14ac:dyDescent="0.25">
      <c r="A3" s="39" t="s">
        <v>41</v>
      </c>
      <c r="B3" s="39"/>
    </row>
    <row r="4" spans="1:9" x14ac:dyDescent="0.25">
      <c r="A4" s="36" t="s">
        <v>42</v>
      </c>
      <c r="B4" s="36">
        <v>0.93080926353317495</v>
      </c>
    </row>
    <row r="5" spans="1:9" x14ac:dyDescent="0.25">
      <c r="A5" s="36" t="s">
        <v>43</v>
      </c>
      <c r="B5" s="36">
        <v>0.86640588507917149</v>
      </c>
    </row>
    <row r="6" spans="1:9" x14ac:dyDescent="0.25">
      <c r="A6" s="36" t="s">
        <v>44</v>
      </c>
      <c r="B6" s="36">
        <v>0.85388143680534379</v>
      </c>
    </row>
    <row r="7" spans="1:9" x14ac:dyDescent="0.25">
      <c r="A7" s="36" t="s">
        <v>45</v>
      </c>
      <c r="B7" s="36">
        <v>1.8287094871455591</v>
      </c>
    </row>
    <row r="8" spans="1:9" ht="15.75" thickBot="1" x14ac:dyDescent="0.3">
      <c r="A8" s="37" t="s">
        <v>46</v>
      </c>
      <c r="B8" s="37">
        <v>36</v>
      </c>
    </row>
    <row r="10" spans="1:9" ht="15.75" thickBot="1" x14ac:dyDescent="0.3">
      <c r="A10" t="s">
        <v>47</v>
      </c>
    </row>
    <row r="11" spans="1:9" x14ac:dyDescent="0.25">
      <c r="A11" s="38"/>
      <c r="B11" s="38" t="s">
        <v>51</v>
      </c>
      <c r="C11" s="38" t="s">
        <v>52</v>
      </c>
      <c r="D11" s="38" t="s">
        <v>53</v>
      </c>
      <c r="E11" s="38" t="s">
        <v>54</v>
      </c>
      <c r="F11" s="38" t="s">
        <v>55</v>
      </c>
    </row>
    <row r="12" spans="1:9" x14ac:dyDescent="0.25">
      <c r="A12" s="36" t="s">
        <v>48</v>
      </c>
      <c r="B12" s="36">
        <v>3</v>
      </c>
      <c r="C12" s="36">
        <v>694.02238879418496</v>
      </c>
      <c r="D12" s="36">
        <v>231.34079626472831</v>
      </c>
      <c r="E12" s="36">
        <v>69.177169815112649</v>
      </c>
      <c r="F12" s="36">
        <v>4.4453031882111218E-14</v>
      </c>
    </row>
    <row r="13" spans="1:9" x14ac:dyDescent="0.25">
      <c r="A13" s="36" t="s">
        <v>49</v>
      </c>
      <c r="B13" s="36">
        <v>32</v>
      </c>
      <c r="C13" s="36">
        <v>107.01370842803756</v>
      </c>
      <c r="D13" s="36">
        <v>3.3441783883761738</v>
      </c>
      <c r="E13" s="36"/>
      <c r="F13" s="36"/>
    </row>
    <row r="14" spans="1:9" ht="15.75" thickBot="1" x14ac:dyDescent="0.3">
      <c r="A14" s="37" t="s">
        <v>50</v>
      </c>
      <c r="B14" s="37">
        <v>35</v>
      </c>
      <c r="C14" s="37">
        <v>801.03609722222257</v>
      </c>
      <c r="D14" s="37"/>
      <c r="E14" s="37"/>
      <c r="F14" s="37"/>
    </row>
    <row r="15" spans="1:9" ht="15.75" thickBot="1" x14ac:dyDescent="0.3"/>
    <row r="16" spans="1:9" x14ac:dyDescent="0.25">
      <c r="A16" s="38"/>
      <c r="B16" s="38" t="s">
        <v>56</v>
      </c>
      <c r="C16" s="38" t="s">
        <v>45</v>
      </c>
      <c r="D16" s="38" t="s">
        <v>57</v>
      </c>
      <c r="E16" s="38" t="s">
        <v>58</v>
      </c>
      <c r="F16" s="38" t="s">
        <v>59</v>
      </c>
      <c r="G16" s="38" t="s">
        <v>60</v>
      </c>
      <c r="H16" s="38" t="s">
        <v>61</v>
      </c>
      <c r="I16" s="38" t="s">
        <v>62</v>
      </c>
    </row>
    <row r="17" spans="1:9" x14ac:dyDescent="0.25">
      <c r="A17" s="36" t="s">
        <v>63</v>
      </c>
      <c r="B17" s="36">
        <v>-0.33287726930055461</v>
      </c>
      <c r="C17" s="36">
        <v>0.31337812441040724</v>
      </c>
      <c r="D17" s="36">
        <v>-1.0622224187691252</v>
      </c>
      <c r="E17" s="36">
        <v>0.29608576547311705</v>
      </c>
      <c r="F17" s="36">
        <v>-0.97120762002310101</v>
      </c>
      <c r="G17" s="36">
        <v>0.30545308142199179</v>
      </c>
      <c r="H17" s="36">
        <v>-0.97120762002310101</v>
      </c>
      <c r="I17" s="36">
        <v>0.30545308142199179</v>
      </c>
    </row>
    <row r="18" spans="1:9" x14ac:dyDescent="0.25">
      <c r="A18" s="36" t="s">
        <v>64</v>
      </c>
      <c r="B18" s="36">
        <v>1.3473522597632717</v>
      </c>
      <c r="C18" s="36">
        <v>0.10253013171281058</v>
      </c>
      <c r="D18" s="36">
        <v>13.141037051793109</v>
      </c>
      <c r="E18" s="36">
        <v>1.929793613160278E-14</v>
      </c>
      <c r="F18" s="36">
        <v>1.1385052157680919</v>
      </c>
      <c r="G18" s="36">
        <v>1.5561993037584514</v>
      </c>
      <c r="H18" s="36">
        <v>1.1385052157680919</v>
      </c>
      <c r="I18" s="36">
        <v>1.5561993037584514</v>
      </c>
    </row>
    <row r="19" spans="1:9" x14ac:dyDescent="0.25">
      <c r="A19" s="36" t="s">
        <v>67</v>
      </c>
      <c r="B19" s="36">
        <v>0.18246466815161669</v>
      </c>
      <c r="C19" s="36">
        <v>0.13002944132425009</v>
      </c>
      <c r="D19" s="36">
        <v>1.4032565724604678</v>
      </c>
      <c r="E19" s="36">
        <v>0.17016979347364322</v>
      </c>
      <c r="F19" s="36">
        <v>-8.2396636513237115E-2</v>
      </c>
      <c r="G19" s="36">
        <v>0.44732597281647046</v>
      </c>
      <c r="H19" s="36">
        <v>-8.2396636513237115E-2</v>
      </c>
      <c r="I19" s="36">
        <v>0.44732597281647046</v>
      </c>
    </row>
    <row r="20" spans="1:9" ht="15.75" thickBot="1" x14ac:dyDescent="0.3">
      <c r="A20" s="37" t="s">
        <v>68</v>
      </c>
      <c r="B20" s="37">
        <v>0.28768057448819107</v>
      </c>
      <c r="C20" s="37">
        <v>0.11897458217086015</v>
      </c>
      <c r="D20" s="37">
        <v>2.4180002924914765</v>
      </c>
      <c r="E20" s="37">
        <v>2.1475243279318896E-2</v>
      </c>
      <c r="F20" s="37">
        <v>4.5337281040132349E-2</v>
      </c>
      <c r="G20" s="37">
        <v>0.53002386793624978</v>
      </c>
      <c r="H20" s="37">
        <v>4.5337281040132349E-2</v>
      </c>
      <c r="I20" s="37">
        <v>0.53002386793624978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R50"/>
  <sheetViews>
    <sheetView tabSelected="1" topLeftCell="A4" workbookViewId="0">
      <selection activeCell="N51" sqref="N51"/>
    </sheetView>
  </sheetViews>
  <sheetFormatPr defaultColWidth="9.140625" defaultRowHeight="15" x14ac:dyDescent="0.25"/>
  <cols>
    <col min="1" max="5" width="9.140625" style="8"/>
    <col min="6" max="6" width="19" style="8" customWidth="1"/>
    <col min="7" max="16" width="9.140625" style="8"/>
    <col min="17" max="17" width="14.140625" style="8" bestFit="1" customWidth="1"/>
    <col min="18" max="18" width="14.28515625" style="8" bestFit="1" customWidth="1"/>
    <col min="19" max="16384" width="9.140625" style="8"/>
  </cols>
  <sheetData>
    <row r="4" spans="6:18" x14ac:dyDescent="0.25">
      <c r="Q4" s="34" t="s">
        <v>29</v>
      </c>
      <c r="R4" s="34"/>
    </row>
    <row r="5" spans="6:18" x14ac:dyDescent="0.25">
      <c r="F5" s="9" t="s">
        <v>12</v>
      </c>
      <c r="G5" s="10" t="s">
        <v>13</v>
      </c>
      <c r="H5" s="11" t="s">
        <v>19</v>
      </c>
      <c r="I5" s="12" t="s">
        <v>22</v>
      </c>
      <c r="J5" s="10" t="s">
        <v>28</v>
      </c>
      <c r="L5" s="8" t="s">
        <v>30</v>
      </c>
      <c r="N5" s="8" t="s">
        <v>24</v>
      </c>
      <c r="Q5" s="8" t="s">
        <v>31</v>
      </c>
      <c r="R5" s="8" t="s">
        <v>32</v>
      </c>
    </row>
    <row r="6" spans="6:18" x14ac:dyDescent="0.25">
      <c r="F6" s="17" t="s">
        <v>11</v>
      </c>
      <c r="G6" s="18">
        <v>2018</v>
      </c>
      <c r="H6" s="19">
        <v>-10.8</v>
      </c>
      <c r="I6" s="19">
        <v>-16.46</v>
      </c>
      <c r="J6" s="13">
        <v>0.19</v>
      </c>
      <c r="L6" s="14">
        <f>H6-J6</f>
        <v>-10.99</v>
      </c>
      <c r="N6" s="14">
        <f t="shared" ref="N6:N40" si="0">I6-J6</f>
        <v>-16.650000000000002</v>
      </c>
      <c r="Q6" s="15">
        <f t="shared" ref="Q6:Q39" si="1">Q7*(1+L6/100)</f>
        <v>1.3503442388507678</v>
      </c>
      <c r="R6" s="15">
        <f t="shared" ref="R6:R39" si="2">R7*(1+N6/100)</f>
        <v>1.1917629602964395</v>
      </c>
    </row>
    <row r="7" spans="6:18" x14ac:dyDescent="0.25">
      <c r="F7" s="17" t="s">
        <v>0</v>
      </c>
      <c r="G7" s="18">
        <v>2018</v>
      </c>
      <c r="H7" s="19">
        <v>3.44</v>
      </c>
      <c r="I7" s="19">
        <v>0.36</v>
      </c>
      <c r="J7" s="13">
        <v>0.18</v>
      </c>
      <c r="L7" s="14">
        <f t="shared" ref="L7:L41" si="3">H7-J7</f>
        <v>3.26</v>
      </c>
      <c r="N7" s="14">
        <f t="shared" si="0"/>
        <v>0.18</v>
      </c>
      <c r="Q7" s="15">
        <f t="shared" si="1"/>
        <v>1.5170702604772135</v>
      </c>
      <c r="R7" s="15">
        <f t="shared" si="2"/>
        <v>1.4298295864384396</v>
      </c>
    </row>
    <row r="8" spans="6:18" x14ac:dyDescent="0.25">
      <c r="F8" s="17" t="s">
        <v>1</v>
      </c>
      <c r="G8" s="18">
        <v>2018</v>
      </c>
      <c r="H8" s="19">
        <v>-14.05</v>
      </c>
      <c r="I8" s="19">
        <v>-8.0399999999999991</v>
      </c>
      <c r="J8" s="13">
        <v>0.19</v>
      </c>
      <c r="L8" s="14">
        <f t="shared" si="3"/>
        <v>-14.24</v>
      </c>
      <c r="N8" s="14">
        <f t="shared" si="0"/>
        <v>-8.2299999999999986</v>
      </c>
      <c r="Q8" s="15">
        <f t="shared" si="1"/>
        <v>1.4691751505686748</v>
      </c>
      <c r="R8" s="15">
        <f t="shared" si="2"/>
        <v>1.4272605175069271</v>
      </c>
    </row>
    <row r="9" spans="6:18" x14ac:dyDescent="0.25">
      <c r="F9" s="17" t="s">
        <v>2</v>
      </c>
      <c r="G9" s="18">
        <v>2018</v>
      </c>
      <c r="H9" s="19">
        <v>-2.09</v>
      </c>
      <c r="I9" s="19">
        <v>1.57</v>
      </c>
      <c r="J9" s="13">
        <v>0.15</v>
      </c>
      <c r="L9" s="14">
        <f t="shared" si="3"/>
        <v>-2.2399999999999998</v>
      </c>
      <c r="N9" s="14">
        <f t="shared" si="0"/>
        <v>1.4200000000000002</v>
      </c>
      <c r="Q9" s="15">
        <f t="shared" si="1"/>
        <v>1.7131240095250404</v>
      </c>
      <c r="R9" s="15">
        <f t="shared" si="2"/>
        <v>1.5552582734084419</v>
      </c>
    </row>
    <row r="10" spans="6:18" x14ac:dyDescent="0.25">
      <c r="F10" s="17" t="s">
        <v>3</v>
      </c>
      <c r="G10" s="18">
        <v>2018</v>
      </c>
      <c r="H10" s="19">
        <v>7.53</v>
      </c>
      <c r="I10" s="19">
        <v>1.8</v>
      </c>
      <c r="J10" s="13">
        <v>0.16</v>
      </c>
      <c r="L10" s="14">
        <f t="shared" si="3"/>
        <v>7.37</v>
      </c>
      <c r="N10" s="14">
        <f t="shared" si="0"/>
        <v>1.6400000000000001</v>
      </c>
      <c r="Q10" s="15">
        <f t="shared" si="1"/>
        <v>1.7523772601524554</v>
      </c>
      <c r="R10" s="15">
        <f t="shared" si="2"/>
        <v>1.5334828174013428</v>
      </c>
    </row>
    <row r="11" spans="6:18" x14ac:dyDescent="0.25">
      <c r="F11" s="17" t="s">
        <v>4</v>
      </c>
      <c r="G11" s="18">
        <v>2018</v>
      </c>
      <c r="H11" s="19">
        <v>2.5499999999999998</v>
      </c>
      <c r="I11" s="19">
        <v>4.87</v>
      </c>
      <c r="J11" s="13">
        <v>0.16</v>
      </c>
      <c r="L11" s="14">
        <f t="shared" si="3"/>
        <v>2.3899999999999997</v>
      </c>
      <c r="N11" s="14">
        <f t="shared" si="0"/>
        <v>4.71</v>
      </c>
      <c r="Q11" s="15">
        <f t="shared" si="1"/>
        <v>1.6320920742781553</v>
      </c>
      <c r="R11" s="15">
        <f t="shared" si="2"/>
        <v>1.5087394897691291</v>
      </c>
    </row>
    <row r="12" spans="6:18" x14ac:dyDescent="0.25">
      <c r="F12" s="17" t="s">
        <v>5</v>
      </c>
      <c r="G12" s="18">
        <v>2018</v>
      </c>
      <c r="H12" s="19">
        <v>-4.91</v>
      </c>
      <c r="I12" s="19">
        <v>-1.5</v>
      </c>
      <c r="J12" s="13">
        <v>0.14000000000000001</v>
      </c>
      <c r="L12" s="14">
        <f t="shared" si="3"/>
        <v>-5.05</v>
      </c>
      <c r="N12" s="14">
        <f t="shared" si="0"/>
        <v>-1.6400000000000001</v>
      </c>
      <c r="Q12" s="15">
        <f t="shared" si="1"/>
        <v>1.5939955799181122</v>
      </c>
      <c r="R12" s="15">
        <f t="shared" si="2"/>
        <v>1.440874309778559</v>
      </c>
    </row>
    <row r="13" spans="6:18" x14ac:dyDescent="0.25">
      <c r="F13" s="17" t="s">
        <v>6</v>
      </c>
      <c r="G13" s="18">
        <v>2018</v>
      </c>
      <c r="H13" s="19">
        <v>7.97</v>
      </c>
      <c r="I13" s="19">
        <v>3.02</v>
      </c>
      <c r="J13" s="13">
        <v>0.14000000000000001</v>
      </c>
      <c r="L13" s="14">
        <f t="shared" si="3"/>
        <v>7.83</v>
      </c>
      <c r="N13" s="14">
        <f t="shared" si="0"/>
        <v>2.88</v>
      </c>
      <c r="Q13" s="15">
        <f t="shared" si="1"/>
        <v>1.6787736492028564</v>
      </c>
      <c r="R13" s="15">
        <f t="shared" si="2"/>
        <v>1.4648986475991856</v>
      </c>
    </row>
    <row r="14" spans="6:18" x14ac:dyDescent="0.25">
      <c r="F14" s="17" t="s">
        <v>7</v>
      </c>
      <c r="G14" s="18">
        <v>2018</v>
      </c>
      <c r="H14" s="19">
        <v>-5.08</v>
      </c>
      <c r="I14" s="19">
        <v>3.51</v>
      </c>
      <c r="J14" s="13">
        <v>0.14000000000000001</v>
      </c>
      <c r="L14" s="14">
        <f t="shared" si="3"/>
        <v>-5.22</v>
      </c>
      <c r="N14" s="14">
        <f t="shared" si="0"/>
        <v>3.3699999999999997</v>
      </c>
      <c r="Q14" s="15">
        <f t="shared" si="1"/>
        <v>1.5568706753249155</v>
      </c>
      <c r="R14" s="15">
        <f t="shared" si="2"/>
        <v>1.423890598366238</v>
      </c>
    </row>
    <row r="15" spans="6:18" x14ac:dyDescent="0.25">
      <c r="F15" s="17" t="s">
        <v>8</v>
      </c>
      <c r="G15" s="18">
        <v>2018</v>
      </c>
      <c r="H15" s="19">
        <v>2.11</v>
      </c>
      <c r="I15" s="19">
        <v>-3.68</v>
      </c>
      <c r="J15" s="13">
        <v>0.12</v>
      </c>
      <c r="L15" s="14">
        <f t="shared" si="3"/>
        <v>1.9899999999999998</v>
      </c>
      <c r="N15" s="14">
        <f t="shared" si="0"/>
        <v>-3.8000000000000003</v>
      </c>
      <c r="Q15" s="15">
        <f t="shared" si="1"/>
        <v>1.6426151881461444</v>
      </c>
      <c r="R15" s="15">
        <f t="shared" si="2"/>
        <v>1.3774698639510863</v>
      </c>
    </row>
    <row r="16" spans="6:18" x14ac:dyDescent="0.25">
      <c r="F16" s="17" t="s">
        <v>9</v>
      </c>
      <c r="G16" s="18">
        <v>2018</v>
      </c>
      <c r="H16" s="19">
        <v>0.04</v>
      </c>
      <c r="I16" s="19">
        <v>-3.41</v>
      </c>
      <c r="J16" s="13">
        <v>0.11</v>
      </c>
      <c r="L16" s="14">
        <f t="shared" si="3"/>
        <v>-7.0000000000000007E-2</v>
      </c>
      <c r="N16" s="14">
        <f t="shared" si="0"/>
        <v>-3.52</v>
      </c>
      <c r="Q16" s="15">
        <f t="shared" si="1"/>
        <v>1.610564945726193</v>
      </c>
      <c r="R16" s="15">
        <f t="shared" si="2"/>
        <v>1.4318813554585097</v>
      </c>
    </row>
    <row r="17" spans="6:18" x14ac:dyDescent="0.25">
      <c r="F17" s="17" t="s">
        <v>10</v>
      </c>
      <c r="G17" s="18">
        <v>2018</v>
      </c>
      <c r="H17" s="19">
        <v>9.18</v>
      </c>
      <c r="I17" s="19">
        <v>2.1</v>
      </c>
      <c r="J17" s="13">
        <v>0.11</v>
      </c>
      <c r="L17" s="14">
        <f t="shared" si="3"/>
        <v>9.07</v>
      </c>
      <c r="N17" s="14">
        <f t="shared" si="0"/>
        <v>1.99</v>
      </c>
      <c r="Q17" s="15">
        <f t="shared" si="1"/>
        <v>1.6116931309178355</v>
      </c>
      <c r="R17" s="15">
        <f t="shared" si="2"/>
        <v>1.484122466271258</v>
      </c>
    </row>
    <row r="18" spans="6:18" x14ac:dyDescent="0.25">
      <c r="F18" s="17" t="s">
        <v>11</v>
      </c>
      <c r="G18" s="18">
        <v>2017</v>
      </c>
      <c r="H18" s="19">
        <v>0.59</v>
      </c>
      <c r="I18" s="19">
        <v>2.25</v>
      </c>
      <c r="J18" s="13">
        <v>0.09</v>
      </c>
      <c r="L18" s="14">
        <f t="shared" si="3"/>
        <v>0.5</v>
      </c>
      <c r="N18" s="14">
        <f t="shared" si="0"/>
        <v>2.16</v>
      </c>
      <c r="Q18" s="15">
        <f t="shared" si="1"/>
        <v>1.4776685898210649</v>
      </c>
      <c r="R18" s="15">
        <f t="shared" si="2"/>
        <v>1.4551646889609353</v>
      </c>
    </row>
    <row r="19" spans="6:18" x14ac:dyDescent="0.25">
      <c r="F19" s="17" t="s">
        <v>0</v>
      </c>
      <c r="G19" s="18">
        <v>2017</v>
      </c>
      <c r="H19" s="19">
        <v>7.34</v>
      </c>
      <c r="I19" s="19">
        <v>0.44</v>
      </c>
      <c r="J19" s="13">
        <v>0.09</v>
      </c>
      <c r="L19" s="14">
        <f t="shared" si="3"/>
        <v>7.25</v>
      </c>
      <c r="N19" s="14">
        <f t="shared" si="0"/>
        <v>0.35</v>
      </c>
      <c r="Q19" s="15">
        <f t="shared" si="1"/>
        <v>1.4703170047970797</v>
      </c>
      <c r="R19" s="15">
        <f t="shared" si="2"/>
        <v>1.4243976986696703</v>
      </c>
    </row>
    <row r="20" spans="6:18" x14ac:dyDescent="0.25">
      <c r="F20" s="17" t="s">
        <v>1</v>
      </c>
      <c r="G20" s="18">
        <v>2017</v>
      </c>
      <c r="H20" s="19">
        <v>2.88</v>
      </c>
      <c r="I20" s="19">
        <v>3.77</v>
      </c>
      <c r="J20" s="13">
        <v>0.09</v>
      </c>
      <c r="L20" s="14">
        <f t="shared" si="3"/>
        <v>2.79</v>
      </c>
      <c r="N20" s="14">
        <f t="shared" si="0"/>
        <v>3.68</v>
      </c>
      <c r="Q20" s="15">
        <f t="shared" si="1"/>
        <v>1.3709249461977433</v>
      </c>
      <c r="R20" s="15">
        <f t="shared" si="2"/>
        <v>1.4194296947380869</v>
      </c>
    </row>
    <row r="21" spans="6:18" x14ac:dyDescent="0.25">
      <c r="F21" s="17" t="s">
        <v>2</v>
      </c>
      <c r="G21" s="18">
        <v>2017</v>
      </c>
      <c r="H21" s="19">
        <v>3.82</v>
      </c>
      <c r="I21" s="19">
        <v>3.19</v>
      </c>
      <c r="J21" s="13">
        <v>0.09</v>
      </c>
      <c r="L21" s="14">
        <f t="shared" si="3"/>
        <v>3.73</v>
      </c>
      <c r="N21" s="14">
        <f t="shared" si="0"/>
        <v>3.1</v>
      </c>
      <c r="Q21" s="15">
        <f t="shared" si="1"/>
        <v>1.3337143167601355</v>
      </c>
      <c r="R21" s="15">
        <f t="shared" si="2"/>
        <v>1.3690487024865807</v>
      </c>
    </row>
    <row r="22" spans="6:18" x14ac:dyDescent="0.25">
      <c r="F22" s="17" t="s">
        <v>3</v>
      </c>
      <c r="G22" s="18">
        <v>2017</v>
      </c>
      <c r="H22" s="19">
        <v>-0.03</v>
      </c>
      <c r="I22" s="19">
        <v>-0.16</v>
      </c>
      <c r="J22" s="13">
        <v>0.09</v>
      </c>
      <c r="L22" s="14">
        <f t="shared" si="3"/>
        <v>-0.12</v>
      </c>
      <c r="N22" s="14">
        <f t="shared" si="0"/>
        <v>-0.25</v>
      </c>
      <c r="Q22" s="15">
        <f t="shared" si="1"/>
        <v>1.2857556316978072</v>
      </c>
      <c r="R22" s="15">
        <f t="shared" si="2"/>
        <v>1.3278842895117176</v>
      </c>
    </row>
    <row r="23" spans="6:18" x14ac:dyDescent="0.25">
      <c r="F23" s="17" t="s">
        <v>4</v>
      </c>
      <c r="G23" s="18">
        <v>2017</v>
      </c>
      <c r="H23" s="19">
        <v>0.15</v>
      </c>
      <c r="I23" s="19">
        <v>2.71</v>
      </c>
      <c r="J23" s="13">
        <v>7.0000000000000007E-2</v>
      </c>
      <c r="L23" s="14">
        <f t="shared" si="3"/>
        <v>7.9999999999999988E-2</v>
      </c>
      <c r="N23" s="14">
        <f t="shared" si="0"/>
        <v>2.64</v>
      </c>
      <c r="Q23" s="15">
        <f t="shared" si="1"/>
        <v>1.2873003921684092</v>
      </c>
      <c r="R23" s="15">
        <f t="shared" si="2"/>
        <v>1.3312123203124988</v>
      </c>
    </row>
    <row r="24" spans="6:18" x14ac:dyDescent="0.25">
      <c r="F24" s="17" t="s">
        <v>5</v>
      </c>
      <c r="G24" s="18">
        <v>2017</v>
      </c>
      <c r="H24" s="19">
        <v>0.52</v>
      </c>
      <c r="I24" s="19">
        <v>1.1299999999999999</v>
      </c>
      <c r="J24" s="13">
        <v>0.06</v>
      </c>
      <c r="L24" s="14">
        <f t="shared" si="3"/>
        <v>0.46</v>
      </c>
      <c r="N24" s="14">
        <f t="shared" si="0"/>
        <v>1.0699999999999998</v>
      </c>
      <c r="Q24" s="15">
        <f t="shared" si="1"/>
        <v>1.2862713750683545</v>
      </c>
      <c r="R24" s="15">
        <f t="shared" si="2"/>
        <v>1.2969722528375867</v>
      </c>
    </row>
    <row r="25" spans="6:18" x14ac:dyDescent="0.25">
      <c r="F25" s="17" t="s">
        <v>6</v>
      </c>
      <c r="G25" s="18">
        <v>2017</v>
      </c>
      <c r="H25" s="19">
        <v>3.63</v>
      </c>
      <c r="I25" s="19">
        <v>1.06</v>
      </c>
      <c r="J25" s="13">
        <v>0.06</v>
      </c>
      <c r="L25" s="14">
        <f t="shared" si="3"/>
        <v>3.57</v>
      </c>
      <c r="N25" s="14">
        <f t="shared" si="0"/>
        <v>1</v>
      </c>
      <c r="Q25" s="15">
        <f t="shared" si="1"/>
        <v>1.2803816196181113</v>
      </c>
      <c r="R25" s="15">
        <f t="shared" si="2"/>
        <v>1.2832415680593516</v>
      </c>
    </row>
    <row r="26" spans="6:18" x14ac:dyDescent="0.25">
      <c r="F26" s="17" t="s">
        <v>7</v>
      </c>
      <c r="G26" s="18">
        <v>2017</v>
      </c>
      <c r="H26" s="19">
        <v>2</v>
      </c>
      <c r="I26" s="19">
        <v>0.74</v>
      </c>
      <c r="J26" s="13">
        <v>0.05</v>
      </c>
      <c r="L26" s="14">
        <f t="shared" si="3"/>
        <v>1.95</v>
      </c>
      <c r="N26" s="14">
        <f t="shared" si="0"/>
        <v>0.69</v>
      </c>
      <c r="Q26" s="15">
        <f t="shared" si="1"/>
        <v>1.2362475809772242</v>
      </c>
      <c r="R26" s="15">
        <f t="shared" si="2"/>
        <v>1.2705362059993581</v>
      </c>
    </row>
    <row r="27" spans="6:18" x14ac:dyDescent="0.25">
      <c r="F27" s="17" t="s">
        <v>8</v>
      </c>
      <c r="G27" s="18">
        <v>2017</v>
      </c>
      <c r="H27" s="19">
        <v>3.08</v>
      </c>
      <c r="I27" s="19">
        <v>0.91</v>
      </c>
      <c r="J27" s="13">
        <v>0.03</v>
      </c>
      <c r="L27" s="14">
        <f t="shared" si="3"/>
        <v>3.0500000000000003</v>
      </c>
      <c r="N27" s="14">
        <f t="shared" si="0"/>
        <v>0.88</v>
      </c>
      <c r="Q27" s="15">
        <f t="shared" si="1"/>
        <v>1.2126018449997293</v>
      </c>
      <c r="R27" s="15">
        <f t="shared" si="2"/>
        <v>1.2618295818843561</v>
      </c>
    </row>
    <row r="28" spans="6:18" x14ac:dyDescent="0.25">
      <c r="F28" s="17" t="s">
        <v>9</v>
      </c>
      <c r="G28" s="18">
        <v>2017</v>
      </c>
      <c r="H28" s="19">
        <v>2.35</v>
      </c>
      <c r="I28" s="19">
        <v>3.52</v>
      </c>
      <c r="J28" s="13">
        <v>0.04</v>
      </c>
      <c r="L28" s="14">
        <f t="shared" si="3"/>
        <v>2.31</v>
      </c>
      <c r="N28" s="14">
        <f t="shared" si="0"/>
        <v>3.48</v>
      </c>
      <c r="Q28" s="15">
        <f t="shared" si="1"/>
        <v>1.1767121251816879</v>
      </c>
      <c r="R28" s="15">
        <f t="shared" si="2"/>
        <v>1.2508223452461897</v>
      </c>
    </row>
    <row r="29" spans="6:18" x14ac:dyDescent="0.25">
      <c r="F29" s="17" t="s">
        <v>10</v>
      </c>
      <c r="G29" s="18">
        <v>2017</v>
      </c>
      <c r="H29" s="19">
        <v>3.2</v>
      </c>
      <c r="I29" s="19">
        <v>2.0099999999999998</v>
      </c>
      <c r="J29" s="13">
        <v>0.04</v>
      </c>
      <c r="L29" s="14">
        <f t="shared" si="3"/>
        <v>3.16</v>
      </c>
      <c r="N29" s="14">
        <f t="shared" si="0"/>
        <v>1.9699999999999998</v>
      </c>
      <c r="Q29" s="15">
        <f t="shared" si="1"/>
        <v>1.1501438033248832</v>
      </c>
      <c r="R29" s="15">
        <f t="shared" si="2"/>
        <v>1.2087575814130169</v>
      </c>
    </row>
    <row r="30" spans="6:18" x14ac:dyDescent="0.25">
      <c r="F30" s="17" t="s">
        <v>11</v>
      </c>
      <c r="G30" s="18">
        <v>2016</v>
      </c>
      <c r="H30" s="19">
        <v>0.73</v>
      </c>
      <c r="I30" s="19">
        <v>3.62</v>
      </c>
      <c r="J30" s="13">
        <v>0.03</v>
      </c>
      <c r="L30" s="14">
        <f t="shared" si="3"/>
        <v>0.7</v>
      </c>
      <c r="N30" s="14">
        <f t="shared" si="0"/>
        <v>3.5900000000000003</v>
      </c>
      <c r="Q30" s="15">
        <f t="shared" si="1"/>
        <v>1.1149125662319535</v>
      </c>
      <c r="R30" s="15">
        <f t="shared" si="2"/>
        <v>1.1854051009247983</v>
      </c>
    </row>
    <row r="31" spans="6:18" x14ac:dyDescent="0.25">
      <c r="F31" s="17" t="s">
        <v>0</v>
      </c>
      <c r="G31" s="18">
        <v>2016</v>
      </c>
      <c r="H31" s="19">
        <v>6.39</v>
      </c>
      <c r="I31" s="19">
        <v>6.87</v>
      </c>
      <c r="J31" s="13">
        <v>0.01</v>
      </c>
      <c r="L31" s="14">
        <f t="shared" si="3"/>
        <v>6.38</v>
      </c>
      <c r="N31" s="14">
        <f t="shared" si="0"/>
        <v>6.86</v>
      </c>
      <c r="Q31" s="15">
        <f t="shared" si="1"/>
        <v>1.1071624292273621</v>
      </c>
      <c r="R31" s="15">
        <f t="shared" si="2"/>
        <v>1.1443238738534591</v>
      </c>
    </row>
    <row r="32" spans="6:18" x14ac:dyDescent="0.25">
      <c r="F32" s="17" t="s">
        <v>1</v>
      </c>
      <c r="G32" s="18">
        <v>2016</v>
      </c>
      <c r="H32" s="19">
        <v>-5.01</v>
      </c>
      <c r="I32" s="19">
        <v>-0.57999999999999996</v>
      </c>
      <c r="J32" s="13">
        <v>0.02</v>
      </c>
      <c r="L32" s="14">
        <f t="shared" si="3"/>
        <v>-5.0299999999999994</v>
      </c>
      <c r="N32" s="14">
        <f t="shared" si="0"/>
        <v>-0.6</v>
      </c>
      <c r="Q32" s="15">
        <f t="shared" si="1"/>
        <v>1.0407618248048147</v>
      </c>
      <c r="R32" s="15">
        <f t="shared" si="2"/>
        <v>1.0708626931063627</v>
      </c>
    </row>
    <row r="33" spans="6:18" x14ac:dyDescent="0.25">
      <c r="F33" s="17" t="s">
        <v>2</v>
      </c>
      <c r="G33" s="18">
        <v>2016</v>
      </c>
      <c r="H33" s="19">
        <v>3.22</v>
      </c>
      <c r="I33" s="19">
        <v>0.87</v>
      </c>
      <c r="J33" s="13">
        <v>0.02</v>
      </c>
      <c r="L33" s="14">
        <f t="shared" si="3"/>
        <v>3.2</v>
      </c>
      <c r="N33" s="14">
        <f t="shared" si="0"/>
        <v>0.85</v>
      </c>
      <c r="Q33" s="15">
        <f t="shared" si="1"/>
        <v>1.095884831846704</v>
      </c>
      <c r="R33" s="15">
        <f t="shared" si="2"/>
        <v>1.0773266530245098</v>
      </c>
    </row>
    <row r="34" spans="6:18" x14ac:dyDescent="0.25">
      <c r="F34" s="17" t="s">
        <v>3</v>
      </c>
      <c r="G34" s="18">
        <v>2016</v>
      </c>
      <c r="H34" s="19">
        <v>0.61</v>
      </c>
      <c r="I34" s="19">
        <v>1.78</v>
      </c>
      <c r="J34" s="13">
        <v>0.02</v>
      </c>
      <c r="L34" s="14">
        <f t="shared" si="3"/>
        <v>0.59</v>
      </c>
      <c r="N34" s="14">
        <f t="shared" si="0"/>
        <v>1.76</v>
      </c>
      <c r="Q34" s="15">
        <f t="shared" si="1"/>
        <v>1.0619039068282015</v>
      </c>
      <c r="R34" s="15">
        <f t="shared" si="2"/>
        <v>1.0682465572875655</v>
      </c>
    </row>
    <row r="35" spans="6:18" x14ac:dyDescent="0.25">
      <c r="F35" s="17" t="s">
        <v>4</v>
      </c>
      <c r="G35" s="18">
        <v>2016</v>
      </c>
      <c r="H35" s="19">
        <v>9.64</v>
      </c>
      <c r="I35" s="19">
        <v>4</v>
      </c>
      <c r="J35" s="13">
        <v>0.02</v>
      </c>
      <c r="L35" s="14">
        <f t="shared" si="3"/>
        <v>9.620000000000001</v>
      </c>
      <c r="N35" s="14">
        <f t="shared" si="0"/>
        <v>3.98</v>
      </c>
      <c r="Q35" s="15">
        <f t="shared" si="1"/>
        <v>1.0556754218393494</v>
      </c>
      <c r="R35" s="15">
        <f t="shared" si="2"/>
        <v>1.0497705948187552</v>
      </c>
    </row>
    <row r="36" spans="6:18" x14ac:dyDescent="0.25">
      <c r="F36" s="17" t="s">
        <v>5</v>
      </c>
      <c r="G36" s="18">
        <v>2016</v>
      </c>
      <c r="H36" s="19">
        <v>-1.7</v>
      </c>
      <c r="I36" s="19">
        <v>0.52</v>
      </c>
      <c r="J36" s="13">
        <v>0.02</v>
      </c>
      <c r="L36" s="14">
        <f t="shared" si="3"/>
        <v>-1.72</v>
      </c>
      <c r="N36" s="14">
        <f t="shared" si="0"/>
        <v>0.5</v>
      </c>
      <c r="Q36" s="15">
        <f t="shared" si="1"/>
        <v>0.963031765954524</v>
      </c>
      <c r="R36" s="15">
        <f t="shared" si="2"/>
        <v>1.0095889544323478</v>
      </c>
    </row>
    <row r="37" spans="6:18" x14ac:dyDescent="0.25">
      <c r="F37" s="17" t="s">
        <v>6</v>
      </c>
      <c r="G37" s="18">
        <v>2016</v>
      </c>
      <c r="H37" s="19">
        <v>2.62</v>
      </c>
      <c r="I37" s="19">
        <v>2.11</v>
      </c>
      <c r="J37" s="13">
        <v>0.01</v>
      </c>
      <c r="L37" s="14">
        <f t="shared" si="3"/>
        <v>2.6100000000000003</v>
      </c>
      <c r="N37" s="14">
        <f t="shared" si="0"/>
        <v>2.1</v>
      </c>
      <c r="Q37" s="15">
        <f t="shared" si="1"/>
        <v>0.97988580174452988</v>
      </c>
      <c r="R37" s="15">
        <f t="shared" si="2"/>
        <v>1.0045661238132815</v>
      </c>
    </row>
    <row r="38" spans="6:18" x14ac:dyDescent="0.25">
      <c r="F38" s="17" t="s">
        <v>7</v>
      </c>
      <c r="G38" s="18">
        <v>2016</v>
      </c>
      <c r="H38" s="19">
        <v>-1.28</v>
      </c>
      <c r="I38" s="19">
        <v>1.82</v>
      </c>
      <c r="J38" s="13">
        <v>0.01</v>
      </c>
      <c r="L38" s="14">
        <f t="shared" si="3"/>
        <v>-1.29</v>
      </c>
      <c r="N38" s="14">
        <f t="shared" si="0"/>
        <v>1.81</v>
      </c>
      <c r="Q38" s="15">
        <f t="shared" si="1"/>
        <v>0.95496131151401409</v>
      </c>
      <c r="R38" s="15">
        <f t="shared" si="2"/>
        <v>0.98390413693759204</v>
      </c>
    </row>
    <row r="39" spans="6:18" x14ac:dyDescent="0.25">
      <c r="F39" s="17" t="s">
        <v>8</v>
      </c>
      <c r="G39" s="18">
        <v>2016</v>
      </c>
      <c r="H39" s="19">
        <v>6.67</v>
      </c>
      <c r="I39" s="19">
        <v>11.22</v>
      </c>
      <c r="J39" s="13">
        <v>0.02</v>
      </c>
      <c r="L39" s="14">
        <f t="shared" si="3"/>
        <v>6.65</v>
      </c>
      <c r="N39" s="14">
        <f t="shared" si="0"/>
        <v>11.200000000000001</v>
      </c>
      <c r="Q39" s="15">
        <f t="shared" si="1"/>
        <v>0.96744130434000009</v>
      </c>
      <c r="R39" s="15">
        <f t="shared" si="2"/>
        <v>0.96641207832000009</v>
      </c>
    </row>
    <row r="40" spans="6:18" x14ac:dyDescent="0.25">
      <c r="F40" s="17" t="s">
        <v>9</v>
      </c>
      <c r="G40" s="18">
        <v>2016</v>
      </c>
      <c r="H40" s="19">
        <v>1.34</v>
      </c>
      <c r="I40" s="19">
        <v>-2.67</v>
      </c>
      <c r="J40" s="13">
        <v>0.02</v>
      </c>
      <c r="L40" s="14">
        <f t="shared" si="3"/>
        <v>1.32</v>
      </c>
      <c r="N40" s="14">
        <f t="shared" si="0"/>
        <v>-2.69</v>
      </c>
      <c r="Q40" s="15">
        <f>Q41*(1+L40/100)</f>
        <v>0.90711796000000011</v>
      </c>
      <c r="R40" s="15">
        <f>R41*(1+N40/100)</f>
        <v>0.86907561</v>
      </c>
    </row>
    <row r="41" spans="6:18" ht="15.75" thickBot="1" x14ac:dyDescent="0.3">
      <c r="F41" s="17" t="s">
        <v>10</v>
      </c>
      <c r="G41" s="18">
        <v>2016</v>
      </c>
      <c r="H41" s="19">
        <v>-10.46</v>
      </c>
      <c r="I41" s="19">
        <v>-10.68</v>
      </c>
      <c r="J41" s="13">
        <v>0.01</v>
      </c>
      <c r="L41" s="14">
        <f t="shared" si="3"/>
        <v>-10.47</v>
      </c>
      <c r="N41" s="14">
        <f>I41-J41</f>
        <v>-10.69</v>
      </c>
      <c r="Q41" s="16">
        <f>1+L41/100</f>
        <v>0.89529999999999998</v>
      </c>
      <c r="R41" s="16">
        <f>1+N41/100</f>
        <v>0.8931</v>
      </c>
    </row>
    <row r="42" spans="6:18" ht="15.75" thickTop="1" x14ac:dyDescent="0.25"/>
    <row r="43" spans="6:18" x14ac:dyDescent="0.25">
      <c r="H43" s="34" t="s">
        <v>33</v>
      </c>
      <c r="I43" s="34"/>
      <c r="Q43" s="34" t="s">
        <v>29</v>
      </c>
      <c r="R43" s="34"/>
    </row>
    <row r="44" spans="6:18" x14ac:dyDescent="0.25">
      <c r="H44" s="8">
        <f>STDEV(H6:H41)</f>
        <v>5.3775992386406575</v>
      </c>
      <c r="I44" s="8">
        <f>STDEV(I6:I41)</f>
        <v>4.7644467941166324</v>
      </c>
      <c r="Q44" s="15">
        <f>Q6-1</f>
        <v>0.35034423885076782</v>
      </c>
      <c r="R44" s="15">
        <f>R6-1</f>
        <v>0.19176296029643947</v>
      </c>
    </row>
    <row r="47" spans="6:18" ht="15.75" thickBot="1" x14ac:dyDescent="0.3">
      <c r="H47" s="35" t="s">
        <v>34</v>
      </c>
      <c r="I47" s="35"/>
      <c r="J47" s="35"/>
      <c r="K47" s="35"/>
      <c r="L47" s="35"/>
      <c r="M47" s="35"/>
      <c r="N47" s="35"/>
      <c r="O47" s="35"/>
      <c r="P47" s="35"/>
      <c r="Q47" s="35"/>
      <c r="R47" s="35"/>
    </row>
    <row r="48" spans="6:18" ht="15.75" thickTop="1" x14ac:dyDescent="0.25"/>
    <row r="49" spans="13:14" x14ac:dyDescent="0.25">
      <c r="M49" s="11" t="s">
        <v>19</v>
      </c>
      <c r="N49" s="12" t="s">
        <v>22</v>
      </c>
    </row>
    <row r="50" spans="13:14" x14ac:dyDescent="0.25">
      <c r="M50" s="8">
        <f>Q44/H44</f>
        <v>6.5148818888059679E-2</v>
      </c>
      <c r="N50" s="8">
        <f>R44/I44</f>
        <v>4.0248735809839994E-2</v>
      </c>
    </row>
  </sheetData>
  <mergeCells count="4">
    <mergeCell ref="Q4:R4"/>
    <mergeCell ref="H43:I43"/>
    <mergeCell ref="H47:R47"/>
    <mergeCell ref="Q43:R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APHLX</vt:lpstr>
      <vt:lpstr>Regression-APHLX 1</vt:lpstr>
      <vt:lpstr>Regression-APHLX 2</vt:lpstr>
      <vt:lpstr>POAGX vs WPLCX</vt:lpstr>
      <vt:lpstr>POAGX vs WPLCX-3f</vt:lpstr>
      <vt:lpstr>Regs-3F-POAGX</vt:lpstr>
      <vt:lpstr>Regs-3F-WPLCX</vt:lpstr>
      <vt:lpstr>Sharpe Ratio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zafer.yuksel</dc:creator>
  <cp:lastModifiedBy>zafer.yuksel</cp:lastModifiedBy>
  <dcterms:created xsi:type="dcterms:W3CDTF">2018-01-08T22:47:36Z</dcterms:created>
  <dcterms:modified xsi:type="dcterms:W3CDTF">2019-03-19T15:22:58Z</dcterms:modified>
</cp:coreProperties>
</file>