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3820"/>
  <bookViews>
    <workbookView xWindow="0" yWindow="0" windowWidth="28800" windowHeight="12435" activeTab="3"/>
  </bookViews>
  <sheets>
    <sheet name="Title Page" sheetId="19" r:id="rId1"/>
    <sheet name="Table 1" sheetId="13" r:id="rId2"/>
    <sheet name="Table 2" sheetId="18" r:id="rId3"/>
    <sheet name="Some Analysis" sheetId="20" r:id="rId4"/>
  </sheets>
  <calcPr calcId="162913"/>
  <webPublishing codePage="1252"/>
</workbook>
</file>

<file path=xl/calcChain.xml><?xml version="1.0" encoding="utf-8"?>
<calcChain xmlns="http://schemas.openxmlformats.org/spreadsheetml/2006/main">
  <c r="G109" i="20" l="1"/>
  <c r="F109" i="20"/>
  <c r="H109" i="20"/>
  <c r="H82" i="20"/>
  <c r="G3" i="20"/>
  <c r="K8" i="20" l="1"/>
  <c r="F4" i="20" l="1"/>
  <c r="G4" i="20"/>
  <c r="F5" i="20"/>
  <c r="G5" i="20"/>
  <c r="F6" i="20"/>
  <c r="G6" i="20"/>
  <c r="F7" i="20"/>
  <c r="G7" i="20"/>
  <c r="F8" i="20"/>
  <c r="G8" i="20"/>
  <c r="F9" i="20"/>
  <c r="G9" i="20"/>
  <c r="F10" i="20"/>
  <c r="G10" i="20"/>
  <c r="F11" i="20"/>
  <c r="G11" i="20"/>
  <c r="F12" i="20"/>
  <c r="G12" i="20"/>
  <c r="F13" i="20"/>
  <c r="G13" i="20"/>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F80" i="20"/>
  <c r="G80" i="20"/>
  <c r="F81" i="20"/>
  <c r="G81" i="20"/>
  <c r="F82" i="20"/>
  <c r="G82" i="20"/>
  <c r="F83" i="20"/>
  <c r="G83" i="20"/>
  <c r="F84" i="20"/>
  <c r="G84" i="20"/>
  <c r="F85" i="20"/>
  <c r="G85" i="20"/>
  <c r="F86" i="20"/>
  <c r="G86" i="20"/>
  <c r="F87" i="20"/>
  <c r="G87" i="20"/>
  <c r="F88" i="20"/>
  <c r="G88" i="20"/>
  <c r="F89" i="20"/>
  <c r="G89" i="20"/>
  <c r="F90" i="20"/>
  <c r="G90" i="20"/>
  <c r="F91" i="20"/>
  <c r="G91" i="20"/>
  <c r="F92" i="20"/>
  <c r="G92" i="20"/>
  <c r="F93" i="20"/>
  <c r="G93" i="20"/>
  <c r="F94" i="20"/>
  <c r="G94" i="20"/>
  <c r="F95" i="20"/>
  <c r="G95" i="20"/>
  <c r="F96" i="20"/>
  <c r="G96" i="20"/>
  <c r="F97" i="20"/>
  <c r="G97" i="20"/>
  <c r="F98" i="20"/>
  <c r="G98" i="20"/>
  <c r="F99" i="20"/>
  <c r="G99" i="20"/>
  <c r="F100" i="20"/>
  <c r="G100" i="20"/>
  <c r="F101" i="20"/>
  <c r="G101" i="20"/>
  <c r="F102" i="20"/>
  <c r="G102" i="20"/>
  <c r="F103" i="20"/>
  <c r="G103" i="20"/>
  <c r="F104" i="20"/>
  <c r="G104" i="20"/>
  <c r="F105" i="20"/>
  <c r="G105" i="20"/>
  <c r="F106" i="20"/>
  <c r="G106" i="20"/>
  <c r="F107" i="20"/>
  <c r="G107" i="20"/>
  <c r="F108" i="20"/>
  <c r="G108" i="20"/>
  <c r="F3" i="20"/>
  <c r="H107" i="20" l="1"/>
  <c r="H105" i="20"/>
  <c r="H103" i="20"/>
  <c r="H101" i="20"/>
  <c r="H99" i="20"/>
  <c r="H97" i="20"/>
  <c r="H95" i="20"/>
  <c r="H93" i="20"/>
  <c r="H91" i="20"/>
  <c r="H89" i="20"/>
  <c r="H87" i="20"/>
  <c r="H85" i="20"/>
  <c r="H83" i="20"/>
  <c r="H81" i="20"/>
  <c r="H79" i="20"/>
  <c r="H77" i="20"/>
  <c r="H75" i="20"/>
  <c r="H73" i="20"/>
  <c r="H71" i="20"/>
  <c r="H69" i="20"/>
  <c r="H67" i="20"/>
  <c r="H65" i="20"/>
  <c r="H63" i="20"/>
  <c r="H61" i="20"/>
  <c r="H59" i="20"/>
  <c r="H57" i="20"/>
  <c r="H55" i="20"/>
  <c r="H53" i="20"/>
  <c r="H51" i="20"/>
  <c r="H49" i="20"/>
  <c r="H47" i="20"/>
  <c r="H45" i="20"/>
  <c r="H43" i="20"/>
  <c r="H41" i="20"/>
  <c r="H39" i="20"/>
  <c r="H37" i="20"/>
  <c r="H35" i="20"/>
  <c r="H33" i="20"/>
  <c r="H31" i="20"/>
  <c r="H29" i="20"/>
  <c r="H27" i="20"/>
  <c r="H25" i="20"/>
  <c r="H23" i="20"/>
  <c r="H21" i="20"/>
  <c r="H19" i="20"/>
  <c r="H17" i="20"/>
  <c r="H15" i="20"/>
  <c r="H13" i="20"/>
  <c r="H11" i="20"/>
  <c r="H9" i="20"/>
  <c r="H7" i="20"/>
  <c r="H5" i="20"/>
  <c r="H3" i="20"/>
  <c r="H108" i="20"/>
  <c r="H106" i="20"/>
  <c r="H104" i="20"/>
  <c r="H102" i="20"/>
  <c r="H100" i="20"/>
  <c r="H98" i="20"/>
  <c r="H96" i="20"/>
  <c r="H94" i="20"/>
  <c r="H92" i="20"/>
  <c r="H90" i="20"/>
  <c r="H88" i="20"/>
  <c r="H86" i="20"/>
  <c r="H84" i="20"/>
  <c r="H80" i="20"/>
  <c r="H78" i="20"/>
  <c r="H76" i="20"/>
  <c r="H74" i="20"/>
  <c r="H72" i="20"/>
  <c r="H70" i="20"/>
  <c r="H68" i="20"/>
  <c r="H66" i="20"/>
  <c r="H64" i="20"/>
  <c r="H62" i="20"/>
  <c r="H60" i="20"/>
  <c r="H58" i="20"/>
  <c r="H56" i="20"/>
  <c r="H54" i="20"/>
  <c r="H52" i="20"/>
  <c r="H50" i="20"/>
  <c r="H48" i="20"/>
  <c r="H46" i="20"/>
  <c r="H44" i="20"/>
  <c r="H42" i="20"/>
  <c r="H40" i="20"/>
  <c r="H38" i="20"/>
  <c r="H36" i="20"/>
  <c r="H34" i="20"/>
  <c r="H32" i="20"/>
  <c r="H30" i="20"/>
  <c r="H28" i="20"/>
  <c r="H26" i="20"/>
  <c r="H24" i="20"/>
  <c r="H22" i="20"/>
  <c r="H20" i="20"/>
  <c r="H18" i="20"/>
  <c r="H16" i="20"/>
  <c r="H14" i="20"/>
  <c r="H12" i="20"/>
  <c r="H10" i="20"/>
  <c r="H8" i="20"/>
  <c r="H6" i="20"/>
  <c r="H4" i="20"/>
</calcChain>
</file>

<file path=xl/sharedStrings.xml><?xml version="1.0" encoding="utf-8"?>
<sst xmlns="http://schemas.openxmlformats.org/spreadsheetml/2006/main" count="49" uniqueCount="38">
  <si>
    <t>Date</t>
  </si>
  <si>
    <t>Per-Unit Trading Costs</t>
  </si>
  <si>
    <t>Annual Trading Costs
Volume*Per-Unit Costs</t>
  </si>
  <si>
    <t>Mean</t>
  </si>
  <si>
    <t>Per-Unit Cost</t>
  </si>
  <si>
    <t>Fund Group:</t>
  </si>
  <si>
    <t>Commissions</t>
  </si>
  <si>
    <t>Price Impact=</t>
  </si>
  <si>
    <t>Large Relative Trade Size</t>
  </si>
  <si>
    <t>Small Relative Trade Size</t>
  </si>
  <si>
    <t>Fund
Expense Ratio</t>
  </si>
  <si>
    <t>All Funds</t>
  </si>
  <si>
    <t>Large-cap Funds</t>
  </si>
  <si>
    <t>Mid-cap Funds</t>
  </si>
  <si>
    <t>Small-cap Funds</t>
  </si>
  <si>
    <t>Value Funds</t>
  </si>
  <si>
    <t>Blend Funds</t>
  </si>
  <si>
    <t>Growth Funds</t>
  </si>
  <si>
    <t>Large TNA Funds</t>
  </si>
  <si>
    <t>Small TNA Funds</t>
  </si>
  <si>
    <t>Bid-Ask</t>
  </si>
  <si>
    <t>Brokerage</t>
  </si>
  <si>
    <t>+ Spread +</t>
  </si>
  <si>
    <t>Trading
Volume</t>
  </si>
  <si>
    <t>Fund Sales</t>
  </si>
  <si>
    <t>Fund Redemptions</t>
  </si>
  <si>
    <t>$</t>
  </si>
  <si>
    <t>% of TNA</t>
  </si>
  <si>
    <r>
      <rPr>
        <sz val="10"/>
        <rFont val="Times New Roman"/>
        <family val="1"/>
      </rPr>
      <t xml:space="preserve">This spreadsheet was prepared by Assistant Professor Richard Evans. Copyright © 2012 by the University of Virginia Darden School Foundation, Charlottesville, VA. All rights reserved. </t>
    </r>
    <r>
      <rPr>
        <i/>
        <sz val="10"/>
        <rFont val="Times New Roman"/>
        <family val="1"/>
      </rPr>
      <t>For customer service inquiries, send an e-mail to</t>
    </r>
    <r>
      <rPr>
        <sz val="10"/>
        <rFont val="Times New Roman"/>
        <family val="1"/>
      </rPr>
      <t>sales@dardenbusinesspublishing.com</t>
    </r>
    <r>
      <rPr>
        <i/>
        <sz val="10"/>
        <rFont val="Times New Roman"/>
        <family val="1"/>
      </rPr>
      <t xml:space="preserve">. No part of this publication may be reproduced, stored in a retrieval system, posted to the Internet, or transmitted in any form or by any means—electronic, mechanical, photocopying, recording, or otherwise—without the permission of the Darden School Foundation.  </t>
    </r>
  </si>
  <si>
    <t>May 14, 2012</t>
  </si>
  <si>
    <t>This spreadsheet supports STUDENT analysis of the case “Liquidity, Mutual Fund Flows, and ReFlow Management, LLC” (UVA-F-1600).</t>
  </si>
  <si>
    <t>This table reports descriptive statistics of sample funds' annual trading volume, per-unit trade costs, and annual trading costs. The first column reports annual trading volume (total purchases and sales of equity securities calculated from quarterly holdings data) scaled by TNA. The next four columns report three components of per-unit trading costs: brokerage commissions, bid-ask spreads, and price impact (estimated on a stock-by-stock basis using N-SAR commisions data and TAQ transactions data), and total per-unit trading costs each presented as a fraction of dollars traded. The sixth column reports annual fund trading costs calculated as the dot product of all trades made during the quareter with the per-unit cost of each trade, scaled by TNA. The eigth column reports expense ratio. The table reports means for the entire sample (All) and then repeats the analysis for three separate splits of the sample: by the market-capitalization of stock (Large-cap Stks, Mid-cap Stks, Small-cap Stks) traded by the fund, by the book-to-market of the stocks (Value, Blend, Growth) traded by the fund and by the size of the fund itself (Large TNA and Small TNA). The market-capitalization and book-to-market categories for each fund are given in the holdings data and are the same designations as used by Morningstar. The Large TNA and Small TNA categories represent a split of the sample by median fund size.</t>
  </si>
  <si>
    <t>Net Flow</t>
  </si>
  <si>
    <t>Implied Trade</t>
  </si>
  <si>
    <t>Implied Trade (2)</t>
  </si>
  <si>
    <t>No of negative</t>
  </si>
  <si>
    <t>Total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</si>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</sst>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409]mmm\-yy;@"/>
    <numFmt numFmtId="166" formatCode="&quot;$&quot;#,##0.00"/>
  </numFmts>
  <fonts count="15" x14ac:knownFonts="1">
    <font>
      <sz val="11"/>
      <color theme="1"/>
      <name val="Calibri"/>
      <family val="2"/>
      <scheme val="minor"/>
    </font>
    <font>
      <sz val="12"/>
      <color theme="1"/>
      <name val="Times New Roman"/>
      <family val="1"/>
    </font>
    <font>
      <b/>
      <sz val="12"/>
      <color rgb="FF000000"/>
      <name val="Times New Roman"/>
      <family val="1"/>
    </font>
    <font>
      <sz val="10"/>
      <name val="Arial"/>
      <family val="2"/>
    </font>
    <font>
      <b/>
      <sz val="10"/>
      <name val="Arial"/>
      <family val="2"/>
    </font>
    <font>
      <u/>
      <sz val="10"/>
      <name val="Arial"/>
      <family val="2"/>
    </font>
    <font>
      <b/>
      <sz val="12"/>
      <color theme="1"/>
      <name val="Times New Roman"/>
      <family val="1"/>
    </font>
    <font>
      <sz val="12"/>
      <color rgb="FF000000"/>
      <name val="Times New Roman"/>
      <family val="1"/>
    </font>
    <font>
      <sz val="11"/>
      <color theme="1"/>
      <name val="Calibri"/>
      <family val="2"/>
      <scheme val="minor"/>
    </font>
    <font>
      <sz val="12"/>
      <name val="Times New Roman"/>
      <family val="1"/>
    </font>
    <font>
      <b/>
      <sz val="12"/>
      <name val="Arial"/>
      <family val="2"/>
    </font>
    <font>
      <sz val="10"/>
      <color theme="1"/>
      <name val="Arial"/>
      <family val="2"/>
    </font>
    <font>
      <i/>
      <sz val="10"/>
      <name val="Times New Roman"/>
      <family val="1"/>
    </font>
    <font>
      <sz val="10"/>
      <name val="Times New Roman"/>
      <family val="1"/>
    </font>
    <font>
      <sz val="10"/>
      <color theme="1"/>
      <name val="Times New Roman"/>
      <family val="1"/>
    </font>
  </fonts>
  <fills count="4">
    <fill>
      <patternFill patternType="none"/>
    </fill>
    <fill>
      <patternFill patternType="gray125"/>
    </fill>
    <fill>
      <patternFill patternType="solid">
        <fgColor rgb="FFF7903B"/>
        <bgColor indexed="64"/>
      </patternFill>
    </fill>
    <fill>
      <patternFill patternType="solid">
        <fgColor theme="6" tint="0.39997558519241921"/>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3" fillId="0" borderId="0"/>
    <xf numFmtId="9" fontId="3" fillId="0" borderId="0" applyFont="0" applyFill="0" applyBorder="0" applyAlignment="0" applyProtection="0"/>
    <xf numFmtId="0" fontId="8" fillId="0" borderId="0"/>
    <xf numFmtId="0" fontId="3" fillId="0" borderId="0"/>
    <xf numFmtId="0" fontId="11" fillId="0" borderId="0"/>
  </cellStyleXfs>
  <cellXfs count="63">
    <xf numFmtId="0" fontId="0" fillId="0" borderId="0" xfId="0"/>
    <xf numFmtId="0" fontId="1" fillId="0" borderId="0" xfId="0" applyFont="1" applyBorder="1"/>
    <xf numFmtId="0" fontId="3" fillId="0" borderId="0" xfId="1"/>
    <xf numFmtId="10" fontId="3" fillId="0" borderId="0" xfId="2" applyNumberFormat="1"/>
    <xf numFmtId="0" fontId="3" fillId="0" borderId="0" xfId="1" applyAlignment="1">
      <alignment horizontal="left" vertical="top"/>
    </xf>
    <xf numFmtId="0" fontId="3" fillId="0" borderId="0" xfId="1" applyBorder="1"/>
    <xf numFmtId="0" fontId="3" fillId="0" borderId="0" xfId="1" applyBorder="1" applyAlignment="1">
      <alignment horizontal="center" wrapText="1"/>
    </xf>
    <xf numFmtId="0" fontId="3" fillId="0" borderId="2" xfId="1" applyBorder="1" applyAlignment="1">
      <alignment horizontal="center" vertical="center" wrapText="1"/>
    </xf>
    <xf numFmtId="10" fontId="3" fillId="0" borderId="0" xfId="2" applyNumberFormat="1" applyFill="1" applyBorder="1" applyAlignment="1">
      <alignment horizontal="center" vertical="center" wrapText="1"/>
    </xf>
    <xf numFmtId="0" fontId="5" fillId="0" borderId="0" xfId="1" applyFont="1" applyBorder="1" applyAlignment="1">
      <alignment horizontal="left"/>
    </xf>
    <xf numFmtId="0" fontId="3" fillId="0" borderId="0" xfId="1" applyBorder="1" applyAlignment="1">
      <alignment horizontal="center"/>
    </xf>
    <xf numFmtId="10" fontId="3" fillId="0" borderId="1" xfId="2" applyNumberFormat="1" applyFont="1" applyBorder="1" applyAlignment="1">
      <alignment horizontal="center" wrapText="1"/>
    </xf>
    <xf numFmtId="9" fontId="3" fillId="0" borderId="0" xfId="2" applyNumberFormat="1" applyBorder="1" applyAlignment="1">
      <alignment horizontal="center"/>
    </xf>
    <xf numFmtId="10" fontId="4" fillId="0" borderId="0" xfId="2" applyNumberFormat="1" applyFont="1"/>
    <xf numFmtId="10" fontId="3" fillId="0" borderId="0" xfId="2" applyNumberFormat="1" applyAlignment="1">
      <alignment horizontal="center"/>
    </xf>
    <xf numFmtId="10" fontId="4" fillId="0" borderId="0" xfId="2" applyNumberFormat="1" applyFont="1" applyAlignment="1">
      <alignment horizontal="center" vertical="center"/>
    </xf>
    <xf numFmtId="10" fontId="3" fillId="0" borderId="1" xfId="2" applyNumberFormat="1" applyFont="1" applyBorder="1" applyAlignment="1">
      <alignment horizontal="center" vertical="center" wrapText="1"/>
    </xf>
    <xf numFmtId="0" fontId="1" fillId="0" borderId="0" xfId="0" applyFont="1" applyBorder="1" applyAlignment="1">
      <alignment horizontal="center"/>
    </xf>
    <xf numFmtId="10" fontId="3" fillId="0" borderId="0" xfId="2" applyNumberFormat="1" applyBorder="1" applyAlignment="1">
      <alignment horizontal="center" vertical="center"/>
    </xf>
    <xf numFmtId="10" fontId="4" fillId="0" borderId="0" xfId="2" applyNumberFormat="1" applyFont="1" applyBorder="1" applyAlignment="1">
      <alignment horizontal="center" wrapText="1"/>
    </xf>
    <xf numFmtId="10" fontId="3" fillId="0" borderId="1" xfId="2" quotePrefix="1" applyNumberFormat="1" applyFont="1" applyBorder="1" applyAlignment="1">
      <alignment horizontal="center" wrapText="1"/>
    </xf>
    <xf numFmtId="10" fontId="4" fillId="0" borderId="0" xfId="2" applyNumberFormat="1" applyFont="1" applyAlignment="1">
      <alignment horizontal="center"/>
    </xf>
    <xf numFmtId="9" fontId="4" fillId="0" borderId="0" xfId="2" applyFont="1" applyAlignment="1">
      <alignment horizontal="center"/>
    </xf>
    <xf numFmtId="0" fontId="3" fillId="0" borderId="0" xfId="1" applyAlignment="1">
      <alignment horizontal="center"/>
    </xf>
    <xf numFmtId="10" fontId="4" fillId="0" borderId="0" xfId="2" applyNumberFormat="1" applyFont="1" applyBorder="1" applyAlignment="1">
      <alignment horizontal="center" vertical="center" wrapText="1"/>
    </xf>
    <xf numFmtId="9" fontId="4" fillId="0" borderId="1" xfId="2" applyFont="1" applyBorder="1" applyAlignment="1">
      <alignment horizontal="center" vertical="center" wrapText="1"/>
    </xf>
    <xf numFmtId="10" fontId="3" fillId="0" borderId="0" xfId="2" applyNumberFormat="1" applyBorder="1"/>
    <xf numFmtId="9" fontId="3" fillId="0" borderId="0" xfId="2" applyBorder="1" applyAlignment="1">
      <alignment horizontal="center" vertical="center"/>
    </xf>
    <xf numFmtId="1"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165" fontId="7" fillId="0" borderId="3" xfId="0" applyNumberFormat="1" applyFont="1" applyBorder="1" applyAlignment="1">
      <alignment horizontal="center" vertical="top" wrapText="1"/>
    </xf>
    <xf numFmtId="0" fontId="1" fillId="0" borderId="3" xfId="0" applyFont="1" applyBorder="1"/>
    <xf numFmtId="10" fontId="1" fillId="0" borderId="3" xfId="0" applyNumberFormat="1" applyFont="1" applyBorder="1"/>
    <xf numFmtId="0" fontId="6" fillId="0" borderId="7" xfId="0" applyFont="1" applyBorder="1" applyAlignment="1">
      <alignment horizontal="center" vertical="center"/>
    </xf>
    <xf numFmtId="164" fontId="6" fillId="0" borderId="6" xfId="0" applyNumberFormat="1" applyFont="1" applyBorder="1" applyAlignment="1">
      <alignment horizontal="center" vertical="center"/>
    </xf>
    <xf numFmtId="164" fontId="1" fillId="0" borderId="3" xfId="0" applyNumberFormat="1" applyFont="1" applyBorder="1"/>
    <xf numFmtId="164" fontId="1" fillId="0" borderId="0" xfId="0" applyNumberFormat="1" applyFont="1" applyBorder="1"/>
    <xf numFmtId="164" fontId="2" fillId="0" borderId="0" xfId="0" applyNumberFormat="1" applyFont="1" applyBorder="1" applyAlignment="1">
      <alignment horizontal="left" vertical="top" wrapText="1"/>
    </xf>
    <xf numFmtId="0" fontId="8" fillId="0" borderId="0" xfId="3"/>
    <xf numFmtId="0" fontId="9" fillId="2" borderId="0" xfId="4" applyFont="1" applyFill="1" applyAlignment="1">
      <alignment horizontal="center" vertical="center" wrapText="1"/>
    </xf>
    <xf numFmtId="0" fontId="10" fillId="0" borderId="0" xfId="4" applyFont="1" applyFill="1" applyAlignment="1">
      <alignment horizontal="center" vertical="center" wrapText="1"/>
    </xf>
    <xf numFmtId="49" fontId="14" fillId="0" borderId="0" xfId="3" applyNumberFormat="1" applyFont="1"/>
    <xf numFmtId="0" fontId="8" fillId="0" borderId="0" xfId="3" applyBorder="1"/>
    <xf numFmtId="166" fontId="1" fillId="0" borderId="0" xfId="0" applyNumberFormat="1" applyFont="1" applyBorder="1"/>
    <xf numFmtId="164" fontId="1" fillId="3" borderId="0" xfId="0" applyNumberFormat="1" applyFont="1" applyFill="1" applyBorder="1"/>
    <xf numFmtId="0" fontId="1" fillId="0" borderId="0" xfId="0" applyFont="1" applyFill="1" applyBorder="1"/>
    <xf numFmtId="164" fontId="1" fillId="0" borderId="0" xfId="0" applyNumberFormat="1" applyFont="1" applyFill="1" applyBorder="1"/>
    <xf numFmtId="0" fontId="12" fillId="0" borderId="0" xfId="5" applyFont="1" applyBorder="1" applyAlignment="1">
      <alignment horizontal="justify" vertical="top" wrapText="1"/>
    </xf>
    <xf numFmtId="0" fontId="3" fillId="0" borderId="0" xfId="5" applyFont="1" applyAlignment="1">
      <alignment wrapText="1"/>
    </xf>
    <xf numFmtId="0" fontId="3" fillId="0" borderId="0" xfId="1" applyAlignment="1">
      <alignment horizontal="justify" vertical="center" wrapText="1"/>
    </xf>
    <xf numFmtId="10" fontId="4" fillId="0" borderId="1" xfId="2" applyNumberFormat="1" applyFont="1" applyBorder="1" applyAlignment="1">
      <alignment horizontal="center" vertical="center"/>
    </xf>
    <xf numFmtId="9" fontId="4" fillId="0" borderId="2" xfId="2" applyFont="1" applyFill="1" applyBorder="1" applyAlignment="1">
      <alignment horizontal="center" vertical="center" wrapText="1"/>
    </xf>
    <xf numFmtId="9" fontId="4" fillId="0" borderId="1" xfId="2" applyFont="1" applyFill="1" applyBorder="1" applyAlignment="1">
      <alignment horizontal="center" vertical="center" wrapText="1"/>
    </xf>
    <xf numFmtId="10" fontId="4" fillId="0" borderId="2" xfId="2"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2" xfId="2" applyNumberFormat="1" applyFont="1" applyBorder="1" applyAlignment="1">
      <alignment horizontal="center" vertical="center"/>
    </xf>
    <xf numFmtId="9" fontId="3" fillId="0" borderId="2" xfId="2" applyNumberFormat="1" applyBorder="1" applyAlignment="1">
      <alignment horizontal="center" vertical="center"/>
    </xf>
    <xf numFmtId="9" fontId="3" fillId="0" borderId="1" xfId="2" applyNumberFormat="1" applyBorder="1" applyAlignment="1">
      <alignment horizontal="center" vertical="center"/>
    </xf>
    <xf numFmtId="14" fontId="6" fillId="0" borderId="4" xfId="0" applyNumberFormat="1" applyFont="1" applyBorder="1" applyAlignment="1">
      <alignment horizontal="center" vertical="center"/>
    </xf>
    <xf numFmtId="14" fontId="6" fillId="0" borderId="5" xfId="0" applyNumberFormat="1" applyFont="1" applyBorder="1" applyAlignment="1">
      <alignment horizontal="center" vertical="center"/>
    </xf>
    <xf numFmtId="1" fontId="2" fillId="0" borderId="3"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6">
    <cellStyle name="Normal" xfId="0" builtinId="0"/>
    <cellStyle name="Normal 2" xfId="1"/>
    <cellStyle name="Normal 2 2" xfId="3"/>
    <cellStyle name="Normal 2 2 2" xfId="4"/>
    <cellStyle name="Normal 3" xfId="5"/>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0</xdr:rowOff>
    </xdr:from>
    <xdr:to>
      <xdr:col>0</xdr:col>
      <xdr:colOff>1515315</xdr:colOff>
      <xdr:row>1</xdr:row>
      <xdr:rowOff>790575</xdr:rowOff>
    </xdr:to>
    <xdr:pic>
      <xdr:nvPicPr>
        <xdr:cNvPr id="2" name="Picture 1" descr="logos 001.jpg"/>
        <xdr:cNvPicPr>
          <a:picLocks noChangeAspect="1"/>
        </xdr:cNvPicPr>
      </xdr:nvPicPr>
      <xdr:blipFill>
        <a:blip xmlns:r="http://schemas.openxmlformats.org/officeDocument/2006/relationships" r:embed="rId1"/>
        <a:stretch>
          <a:fillRect/>
        </a:stretch>
      </xdr:blipFill>
      <xdr:spPr>
        <a:xfrm>
          <a:off x="76200" y="190500"/>
          <a:ext cx="1439115" cy="790575"/>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7"/>
  <sheetViews>
    <sheetView workbookViewId="0">
      <selection activeCell="A4" sqref="A4:B4"/>
    </sheetView>
  </sheetViews>
  <sheetFormatPr defaultColWidth="9.1328125" defaultRowHeight="14.25" x14ac:dyDescent="0.45"/>
  <cols>
    <col min="1" max="1" width="23.3984375" style="38" customWidth="1"/>
    <col min="2" max="2" width="88" style="38" customWidth="1"/>
    <col min="3" max="16384" width="9.1328125" style="38"/>
  </cols>
  <sheetData>
    <row r="2" spans="1:2" ht="65.25" customHeight="1" x14ac:dyDescent="0.45">
      <c r="B2" s="39" t="s">
        <v>30</v>
      </c>
    </row>
    <row r="3" spans="1:2" ht="13.5" customHeight="1" x14ac:dyDescent="0.45">
      <c r="A3" s="40"/>
      <c r="B3" s="40"/>
    </row>
    <row r="4" spans="1:2" ht="54" customHeight="1" x14ac:dyDescent="0.45">
      <c r="A4" s="47" t="s">
        <v>28</v>
      </c>
      <c r="B4" s="48"/>
    </row>
    <row r="5" spans="1:2" x14ac:dyDescent="0.45">
      <c r="A5" s="41" t="s">
        <v>29</v>
      </c>
    </row>
    <row r="6" spans="1:2" x14ac:dyDescent="0.45">
      <c r="A6" s="42"/>
      <c r="B6" s="42"/>
    </row>
    <row r="7" spans="1:2" x14ac:dyDescent="0.45">
      <c r="A7" s="42"/>
    </row>
  </sheetData>
  <mergeCells count="1">
    <mergeCell ref="A4:B4"/>
  </mergeCells>
  <pageMargins left="0.7" right="0.7"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A4" sqref="A4"/>
    </sheetView>
  </sheetViews>
  <sheetFormatPr defaultRowHeight="12.75" x14ac:dyDescent="0.35"/>
  <cols>
    <col min="1" max="1" width="21.73046875" style="2" customWidth="1"/>
    <col min="2" max="2" width="12.1328125" style="3" customWidth="1"/>
    <col min="3" max="3" width="11.1328125" style="3" customWidth="1"/>
    <col min="4" max="4" width="12.86328125" style="3" customWidth="1"/>
    <col min="5" max="5" width="9.86328125" style="3" customWidth="1"/>
    <col min="6" max="6" width="2.73046875" style="3" customWidth="1"/>
    <col min="7" max="7" width="9.86328125" style="3" customWidth="1"/>
    <col min="8" max="8" width="2.3984375" style="2" customWidth="1"/>
    <col min="9" max="9" width="21.3984375" style="3" customWidth="1"/>
    <col min="10" max="10" width="2.265625" style="26" customWidth="1"/>
    <col min="11" max="11" width="12.86328125" style="3" customWidth="1"/>
    <col min="12" max="253" width="9.1328125" style="2"/>
    <col min="254" max="254" width="21.73046875" style="2" customWidth="1"/>
    <col min="255" max="255" width="2.265625" style="2" customWidth="1"/>
    <col min="256" max="256" width="10.73046875" style="2" customWidth="1"/>
    <col min="257" max="257" width="2.3984375" style="2" customWidth="1"/>
    <col min="258" max="258" width="12.1328125" style="2" customWidth="1"/>
    <col min="259" max="259" width="11.1328125" style="2" customWidth="1"/>
    <col min="260" max="260" width="12.86328125" style="2" customWidth="1"/>
    <col min="261" max="261" width="9.86328125" style="2" customWidth="1"/>
    <col min="262" max="262" width="2.3984375" style="2" customWidth="1"/>
    <col min="263" max="263" width="8.73046875" style="2" customWidth="1"/>
    <col min="264" max="264" width="11.1328125" style="2" customWidth="1"/>
    <col min="265" max="265" width="2.265625" style="2" customWidth="1"/>
    <col min="266" max="267" width="8.73046875" style="2" customWidth="1"/>
    <col min="268" max="509" width="9.1328125" style="2"/>
    <col min="510" max="510" width="21.73046875" style="2" customWidth="1"/>
    <col min="511" max="511" width="2.265625" style="2" customWidth="1"/>
    <col min="512" max="512" width="10.73046875" style="2" customWidth="1"/>
    <col min="513" max="513" width="2.3984375" style="2" customWidth="1"/>
    <col min="514" max="514" width="12.1328125" style="2" customWidth="1"/>
    <col min="515" max="515" width="11.1328125" style="2" customWidth="1"/>
    <col min="516" max="516" width="12.86328125" style="2" customWidth="1"/>
    <col min="517" max="517" width="9.86328125" style="2" customWidth="1"/>
    <col min="518" max="518" width="2.3984375" style="2" customWidth="1"/>
    <col min="519" max="519" width="8.73046875" style="2" customWidth="1"/>
    <col min="520" max="520" width="11.1328125" style="2" customWidth="1"/>
    <col min="521" max="521" width="2.265625" style="2" customWidth="1"/>
    <col min="522" max="523" width="8.73046875" style="2" customWidth="1"/>
    <col min="524" max="765" width="9.1328125" style="2"/>
    <col min="766" max="766" width="21.73046875" style="2" customWidth="1"/>
    <col min="767" max="767" width="2.265625" style="2" customWidth="1"/>
    <col min="768" max="768" width="10.73046875" style="2" customWidth="1"/>
    <col min="769" max="769" width="2.3984375" style="2" customWidth="1"/>
    <col min="770" max="770" width="12.1328125" style="2" customWidth="1"/>
    <col min="771" max="771" width="11.1328125" style="2" customWidth="1"/>
    <col min="772" max="772" width="12.86328125" style="2" customWidth="1"/>
    <col min="773" max="773" width="9.86328125" style="2" customWidth="1"/>
    <col min="774" max="774" width="2.3984375" style="2" customWidth="1"/>
    <col min="775" max="775" width="8.73046875" style="2" customWidth="1"/>
    <col min="776" max="776" width="11.1328125" style="2" customWidth="1"/>
    <col min="777" max="777" width="2.265625" style="2" customWidth="1"/>
    <col min="778" max="779" width="8.73046875" style="2" customWidth="1"/>
    <col min="780" max="1021" width="9.1328125" style="2"/>
    <col min="1022" max="1022" width="21.73046875" style="2" customWidth="1"/>
    <col min="1023" max="1023" width="2.265625" style="2" customWidth="1"/>
    <col min="1024" max="1024" width="10.73046875" style="2" customWidth="1"/>
    <col min="1025" max="1025" width="2.3984375" style="2" customWidth="1"/>
    <col min="1026" max="1026" width="12.1328125" style="2" customWidth="1"/>
    <col min="1027" max="1027" width="11.1328125" style="2" customWidth="1"/>
    <col min="1028" max="1028" width="12.86328125" style="2" customWidth="1"/>
    <col min="1029" max="1029" width="9.86328125" style="2" customWidth="1"/>
    <col min="1030" max="1030" width="2.3984375" style="2" customWidth="1"/>
    <col min="1031" max="1031" width="8.73046875" style="2" customWidth="1"/>
    <col min="1032" max="1032" width="11.1328125" style="2" customWidth="1"/>
    <col min="1033" max="1033" width="2.265625" style="2" customWidth="1"/>
    <col min="1034" max="1035" width="8.73046875" style="2" customWidth="1"/>
    <col min="1036" max="1277" width="9.1328125" style="2"/>
    <col min="1278" max="1278" width="21.73046875" style="2" customWidth="1"/>
    <col min="1279" max="1279" width="2.265625" style="2" customWidth="1"/>
    <col min="1280" max="1280" width="10.73046875" style="2" customWidth="1"/>
    <col min="1281" max="1281" width="2.3984375" style="2" customWidth="1"/>
    <col min="1282" max="1282" width="12.1328125" style="2" customWidth="1"/>
    <col min="1283" max="1283" width="11.1328125" style="2" customWidth="1"/>
    <col min="1284" max="1284" width="12.86328125" style="2" customWidth="1"/>
    <col min="1285" max="1285" width="9.86328125" style="2" customWidth="1"/>
    <col min="1286" max="1286" width="2.3984375" style="2" customWidth="1"/>
    <col min="1287" max="1287" width="8.73046875" style="2" customWidth="1"/>
    <col min="1288" max="1288" width="11.1328125" style="2" customWidth="1"/>
    <col min="1289" max="1289" width="2.265625" style="2" customWidth="1"/>
    <col min="1290" max="1291" width="8.73046875" style="2" customWidth="1"/>
    <col min="1292" max="1533" width="9.1328125" style="2"/>
    <col min="1534" max="1534" width="21.73046875" style="2" customWidth="1"/>
    <col min="1535" max="1535" width="2.265625" style="2" customWidth="1"/>
    <col min="1536" max="1536" width="10.73046875" style="2" customWidth="1"/>
    <col min="1537" max="1537" width="2.3984375" style="2" customWidth="1"/>
    <col min="1538" max="1538" width="12.1328125" style="2" customWidth="1"/>
    <col min="1539" max="1539" width="11.1328125" style="2" customWidth="1"/>
    <col min="1540" max="1540" width="12.86328125" style="2" customWidth="1"/>
    <col min="1541" max="1541" width="9.86328125" style="2" customWidth="1"/>
    <col min="1542" max="1542" width="2.3984375" style="2" customWidth="1"/>
    <col min="1543" max="1543" width="8.73046875" style="2" customWidth="1"/>
    <col min="1544" max="1544" width="11.1328125" style="2" customWidth="1"/>
    <col min="1545" max="1545" width="2.265625" style="2" customWidth="1"/>
    <col min="1546" max="1547" width="8.73046875" style="2" customWidth="1"/>
    <col min="1548" max="1789" width="9.1328125" style="2"/>
    <col min="1790" max="1790" width="21.73046875" style="2" customWidth="1"/>
    <col min="1791" max="1791" width="2.265625" style="2" customWidth="1"/>
    <col min="1792" max="1792" width="10.73046875" style="2" customWidth="1"/>
    <col min="1793" max="1793" width="2.3984375" style="2" customWidth="1"/>
    <col min="1794" max="1794" width="12.1328125" style="2" customWidth="1"/>
    <col min="1795" max="1795" width="11.1328125" style="2" customWidth="1"/>
    <col min="1796" max="1796" width="12.86328125" style="2" customWidth="1"/>
    <col min="1797" max="1797" width="9.86328125" style="2" customWidth="1"/>
    <col min="1798" max="1798" width="2.3984375" style="2" customWidth="1"/>
    <col min="1799" max="1799" width="8.73046875" style="2" customWidth="1"/>
    <col min="1800" max="1800" width="11.1328125" style="2" customWidth="1"/>
    <col min="1801" max="1801" width="2.265625" style="2" customWidth="1"/>
    <col min="1802" max="1803" width="8.73046875" style="2" customWidth="1"/>
    <col min="1804" max="2045" width="9.1328125" style="2"/>
    <col min="2046" max="2046" width="21.73046875" style="2" customWidth="1"/>
    <col min="2047" max="2047" width="2.265625" style="2" customWidth="1"/>
    <col min="2048" max="2048" width="10.73046875" style="2" customWidth="1"/>
    <col min="2049" max="2049" width="2.3984375" style="2" customWidth="1"/>
    <col min="2050" max="2050" width="12.1328125" style="2" customWidth="1"/>
    <col min="2051" max="2051" width="11.1328125" style="2" customWidth="1"/>
    <col min="2052" max="2052" width="12.86328125" style="2" customWidth="1"/>
    <col min="2053" max="2053" width="9.86328125" style="2" customWidth="1"/>
    <col min="2054" max="2054" width="2.3984375" style="2" customWidth="1"/>
    <col min="2055" max="2055" width="8.73046875" style="2" customWidth="1"/>
    <col min="2056" max="2056" width="11.1328125" style="2" customWidth="1"/>
    <col min="2057" max="2057" width="2.265625" style="2" customWidth="1"/>
    <col min="2058" max="2059" width="8.73046875" style="2" customWidth="1"/>
    <col min="2060" max="2301" width="9.1328125" style="2"/>
    <col min="2302" max="2302" width="21.73046875" style="2" customWidth="1"/>
    <col min="2303" max="2303" width="2.265625" style="2" customWidth="1"/>
    <col min="2304" max="2304" width="10.73046875" style="2" customWidth="1"/>
    <col min="2305" max="2305" width="2.3984375" style="2" customWidth="1"/>
    <col min="2306" max="2306" width="12.1328125" style="2" customWidth="1"/>
    <col min="2307" max="2307" width="11.1328125" style="2" customWidth="1"/>
    <col min="2308" max="2308" width="12.86328125" style="2" customWidth="1"/>
    <col min="2309" max="2309" width="9.86328125" style="2" customWidth="1"/>
    <col min="2310" max="2310" width="2.3984375" style="2" customWidth="1"/>
    <col min="2311" max="2311" width="8.73046875" style="2" customWidth="1"/>
    <col min="2312" max="2312" width="11.1328125" style="2" customWidth="1"/>
    <col min="2313" max="2313" width="2.265625" style="2" customWidth="1"/>
    <col min="2314" max="2315" width="8.73046875" style="2" customWidth="1"/>
    <col min="2316" max="2557" width="9.1328125" style="2"/>
    <col min="2558" max="2558" width="21.73046875" style="2" customWidth="1"/>
    <col min="2559" max="2559" width="2.265625" style="2" customWidth="1"/>
    <col min="2560" max="2560" width="10.73046875" style="2" customWidth="1"/>
    <col min="2561" max="2561" width="2.3984375" style="2" customWidth="1"/>
    <col min="2562" max="2562" width="12.1328125" style="2" customWidth="1"/>
    <col min="2563" max="2563" width="11.1328125" style="2" customWidth="1"/>
    <col min="2564" max="2564" width="12.86328125" style="2" customWidth="1"/>
    <col min="2565" max="2565" width="9.86328125" style="2" customWidth="1"/>
    <col min="2566" max="2566" width="2.3984375" style="2" customWidth="1"/>
    <col min="2567" max="2567" width="8.73046875" style="2" customWidth="1"/>
    <col min="2568" max="2568" width="11.1328125" style="2" customWidth="1"/>
    <col min="2569" max="2569" width="2.265625" style="2" customWidth="1"/>
    <col min="2570" max="2571" width="8.73046875" style="2" customWidth="1"/>
    <col min="2572" max="2813" width="9.1328125" style="2"/>
    <col min="2814" max="2814" width="21.73046875" style="2" customWidth="1"/>
    <col min="2815" max="2815" width="2.265625" style="2" customWidth="1"/>
    <col min="2816" max="2816" width="10.73046875" style="2" customWidth="1"/>
    <col min="2817" max="2817" width="2.3984375" style="2" customWidth="1"/>
    <col min="2818" max="2818" width="12.1328125" style="2" customWidth="1"/>
    <col min="2819" max="2819" width="11.1328125" style="2" customWidth="1"/>
    <col min="2820" max="2820" width="12.86328125" style="2" customWidth="1"/>
    <col min="2821" max="2821" width="9.86328125" style="2" customWidth="1"/>
    <col min="2822" max="2822" width="2.3984375" style="2" customWidth="1"/>
    <col min="2823" max="2823" width="8.73046875" style="2" customWidth="1"/>
    <col min="2824" max="2824" width="11.1328125" style="2" customWidth="1"/>
    <col min="2825" max="2825" width="2.265625" style="2" customWidth="1"/>
    <col min="2826" max="2827" width="8.73046875" style="2" customWidth="1"/>
    <col min="2828" max="3069" width="9.1328125" style="2"/>
    <col min="3070" max="3070" width="21.73046875" style="2" customWidth="1"/>
    <col min="3071" max="3071" width="2.265625" style="2" customWidth="1"/>
    <col min="3072" max="3072" width="10.73046875" style="2" customWidth="1"/>
    <col min="3073" max="3073" width="2.3984375" style="2" customWidth="1"/>
    <col min="3074" max="3074" width="12.1328125" style="2" customWidth="1"/>
    <col min="3075" max="3075" width="11.1328125" style="2" customWidth="1"/>
    <col min="3076" max="3076" width="12.86328125" style="2" customWidth="1"/>
    <col min="3077" max="3077" width="9.86328125" style="2" customWidth="1"/>
    <col min="3078" max="3078" width="2.3984375" style="2" customWidth="1"/>
    <col min="3079" max="3079" width="8.73046875" style="2" customWidth="1"/>
    <col min="3080" max="3080" width="11.1328125" style="2" customWidth="1"/>
    <col min="3081" max="3081" width="2.265625" style="2" customWidth="1"/>
    <col min="3082" max="3083" width="8.73046875" style="2" customWidth="1"/>
    <col min="3084" max="3325" width="9.1328125" style="2"/>
    <col min="3326" max="3326" width="21.73046875" style="2" customWidth="1"/>
    <col min="3327" max="3327" width="2.265625" style="2" customWidth="1"/>
    <col min="3328" max="3328" width="10.73046875" style="2" customWidth="1"/>
    <col min="3329" max="3329" width="2.3984375" style="2" customWidth="1"/>
    <col min="3330" max="3330" width="12.1328125" style="2" customWidth="1"/>
    <col min="3331" max="3331" width="11.1328125" style="2" customWidth="1"/>
    <col min="3332" max="3332" width="12.86328125" style="2" customWidth="1"/>
    <col min="3333" max="3333" width="9.86328125" style="2" customWidth="1"/>
    <col min="3334" max="3334" width="2.3984375" style="2" customWidth="1"/>
    <col min="3335" max="3335" width="8.73046875" style="2" customWidth="1"/>
    <col min="3336" max="3336" width="11.1328125" style="2" customWidth="1"/>
    <col min="3337" max="3337" width="2.265625" style="2" customWidth="1"/>
    <col min="3338" max="3339" width="8.73046875" style="2" customWidth="1"/>
    <col min="3340" max="3581" width="9.1328125" style="2"/>
    <col min="3582" max="3582" width="21.73046875" style="2" customWidth="1"/>
    <col min="3583" max="3583" width="2.265625" style="2" customWidth="1"/>
    <col min="3584" max="3584" width="10.73046875" style="2" customWidth="1"/>
    <col min="3585" max="3585" width="2.3984375" style="2" customWidth="1"/>
    <col min="3586" max="3586" width="12.1328125" style="2" customWidth="1"/>
    <col min="3587" max="3587" width="11.1328125" style="2" customWidth="1"/>
    <col min="3588" max="3588" width="12.86328125" style="2" customWidth="1"/>
    <col min="3589" max="3589" width="9.86328125" style="2" customWidth="1"/>
    <col min="3590" max="3590" width="2.3984375" style="2" customWidth="1"/>
    <col min="3591" max="3591" width="8.73046875" style="2" customWidth="1"/>
    <col min="3592" max="3592" width="11.1328125" style="2" customWidth="1"/>
    <col min="3593" max="3593" width="2.265625" style="2" customWidth="1"/>
    <col min="3594" max="3595" width="8.73046875" style="2" customWidth="1"/>
    <col min="3596" max="3837" width="9.1328125" style="2"/>
    <col min="3838" max="3838" width="21.73046875" style="2" customWidth="1"/>
    <col min="3839" max="3839" width="2.265625" style="2" customWidth="1"/>
    <col min="3840" max="3840" width="10.73046875" style="2" customWidth="1"/>
    <col min="3841" max="3841" width="2.3984375" style="2" customWidth="1"/>
    <col min="3842" max="3842" width="12.1328125" style="2" customWidth="1"/>
    <col min="3843" max="3843" width="11.1328125" style="2" customWidth="1"/>
    <col min="3844" max="3844" width="12.86328125" style="2" customWidth="1"/>
    <col min="3845" max="3845" width="9.86328125" style="2" customWidth="1"/>
    <col min="3846" max="3846" width="2.3984375" style="2" customWidth="1"/>
    <col min="3847" max="3847" width="8.73046875" style="2" customWidth="1"/>
    <col min="3848" max="3848" width="11.1328125" style="2" customWidth="1"/>
    <col min="3849" max="3849" width="2.265625" style="2" customWidth="1"/>
    <col min="3850" max="3851" width="8.73046875" style="2" customWidth="1"/>
    <col min="3852" max="4093" width="9.1328125" style="2"/>
    <col min="4094" max="4094" width="21.73046875" style="2" customWidth="1"/>
    <col min="4095" max="4095" width="2.265625" style="2" customWidth="1"/>
    <col min="4096" max="4096" width="10.73046875" style="2" customWidth="1"/>
    <col min="4097" max="4097" width="2.3984375" style="2" customWidth="1"/>
    <col min="4098" max="4098" width="12.1328125" style="2" customWidth="1"/>
    <col min="4099" max="4099" width="11.1328125" style="2" customWidth="1"/>
    <col min="4100" max="4100" width="12.86328125" style="2" customWidth="1"/>
    <col min="4101" max="4101" width="9.86328125" style="2" customWidth="1"/>
    <col min="4102" max="4102" width="2.3984375" style="2" customWidth="1"/>
    <col min="4103" max="4103" width="8.73046875" style="2" customWidth="1"/>
    <col min="4104" max="4104" width="11.1328125" style="2" customWidth="1"/>
    <col min="4105" max="4105" width="2.265625" style="2" customWidth="1"/>
    <col min="4106" max="4107" width="8.73046875" style="2" customWidth="1"/>
    <col min="4108" max="4349" width="9.1328125" style="2"/>
    <col min="4350" max="4350" width="21.73046875" style="2" customWidth="1"/>
    <col min="4351" max="4351" width="2.265625" style="2" customWidth="1"/>
    <col min="4352" max="4352" width="10.73046875" style="2" customWidth="1"/>
    <col min="4353" max="4353" width="2.3984375" style="2" customWidth="1"/>
    <col min="4354" max="4354" width="12.1328125" style="2" customWidth="1"/>
    <col min="4355" max="4355" width="11.1328125" style="2" customWidth="1"/>
    <col min="4356" max="4356" width="12.86328125" style="2" customWidth="1"/>
    <col min="4357" max="4357" width="9.86328125" style="2" customWidth="1"/>
    <col min="4358" max="4358" width="2.3984375" style="2" customWidth="1"/>
    <col min="4359" max="4359" width="8.73046875" style="2" customWidth="1"/>
    <col min="4360" max="4360" width="11.1328125" style="2" customWidth="1"/>
    <col min="4361" max="4361" width="2.265625" style="2" customWidth="1"/>
    <col min="4362" max="4363" width="8.73046875" style="2" customWidth="1"/>
    <col min="4364" max="4605" width="9.1328125" style="2"/>
    <col min="4606" max="4606" width="21.73046875" style="2" customWidth="1"/>
    <col min="4607" max="4607" width="2.265625" style="2" customWidth="1"/>
    <col min="4608" max="4608" width="10.73046875" style="2" customWidth="1"/>
    <col min="4609" max="4609" width="2.3984375" style="2" customWidth="1"/>
    <col min="4610" max="4610" width="12.1328125" style="2" customWidth="1"/>
    <col min="4611" max="4611" width="11.1328125" style="2" customWidth="1"/>
    <col min="4612" max="4612" width="12.86328125" style="2" customWidth="1"/>
    <col min="4613" max="4613" width="9.86328125" style="2" customWidth="1"/>
    <col min="4614" max="4614" width="2.3984375" style="2" customWidth="1"/>
    <col min="4615" max="4615" width="8.73046875" style="2" customWidth="1"/>
    <col min="4616" max="4616" width="11.1328125" style="2" customWidth="1"/>
    <col min="4617" max="4617" width="2.265625" style="2" customWidth="1"/>
    <col min="4618" max="4619" width="8.73046875" style="2" customWidth="1"/>
    <col min="4620" max="4861" width="9.1328125" style="2"/>
    <col min="4862" max="4862" width="21.73046875" style="2" customWidth="1"/>
    <col min="4863" max="4863" width="2.265625" style="2" customWidth="1"/>
    <col min="4864" max="4864" width="10.73046875" style="2" customWidth="1"/>
    <col min="4865" max="4865" width="2.3984375" style="2" customWidth="1"/>
    <col min="4866" max="4866" width="12.1328125" style="2" customWidth="1"/>
    <col min="4867" max="4867" width="11.1328125" style="2" customWidth="1"/>
    <col min="4868" max="4868" width="12.86328125" style="2" customWidth="1"/>
    <col min="4869" max="4869" width="9.86328125" style="2" customWidth="1"/>
    <col min="4870" max="4870" width="2.3984375" style="2" customWidth="1"/>
    <col min="4871" max="4871" width="8.73046875" style="2" customWidth="1"/>
    <col min="4872" max="4872" width="11.1328125" style="2" customWidth="1"/>
    <col min="4873" max="4873" width="2.265625" style="2" customWidth="1"/>
    <col min="4874" max="4875" width="8.73046875" style="2" customWidth="1"/>
    <col min="4876" max="5117" width="9.1328125" style="2"/>
    <col min="5118" max="5118" width="21.73046875" style="2" customWidth="1"/>
    <col min="5119" max="5119" width="2.265625" style="2" customWidth="1"/>
    <col min="5120" max="5120" width="10.73046875" style="2" customWidth="1"/>
    <col min="5121" max="5121" width="2.3984375" style="2" customWidth="1"/>
    <col min="5122" max="5122" width="12.1328125" style="2" customWidth="1"/>
    <col min="5123" max="5123" width="11.1328125" style="2" customWidth="1"/>
    <col min="5124" max="5124" width="12.86328125" style="2" customWidth="1"/>
    <col min="5125" max="5125" width="9.86328125" style="2" customWidth="1"/>
    <col min="5126" max="5126" width="2.3984375" style="2" customWidth="1"/>
    <col min="5127" max="5127" width="8.73046875" style="2" customWidth="1"/>
    <col min="5128" max="5128" width="11.1328125" style="2" customWidth="1"/>
    <col min="5129" max="5129" width="2.265625" style="2" customWidth="1"/>
    <col min="5130" max="5131" width="8.73046875" style="2" customWidth="1"/>
    <col min="5132" max="5373" width="9.1328125" style="2"/>
    <col min="5374" max="5374" width="21.73046875" style="2" customWidth="1"/>
    <col min="5375" max="5375" width="2.265625" style="2" customWidth="1"/>
    <col min="5376" max="5376" width="10.73046875" style="2" customWidth="1"/>
    <col min="5377" max="5377" width="2.3984375" style="2" customWidth="1"/>
    <col min="5378" max="5378" width="12.1328125" style="2" customWidth="1"/>
    <col min="5379" max="5379" width="11.1328125" style="2" customWidth="1"/>
    <col min="5380" max="5380" width="12.86328125" style="2" customWidth="1"/>
    <col min="5381" max="5381" width="9.86328125" style="2" customWidth="1"/>
    <col min="5382" max="5382" width="2.3984375" style="2" customWidth="1"/>
    <col min="5383" max="5383" width="8.73046875" style="2" customWidth="1"/>
    <col min="5384" max="5384" width="11.1328125" style="2" customWidth="1"/>
    <col min="5385" max="5385" width="2.265625" style="2" customWidth="1"/>
    <col min="5386" max="5387" width="8.73046875" style="2" customWidth="1"/>
    <col min="5388" max="5629" width="9.1328125" style="2"/>
    <col min="5630" max="5630" width="21.73046875" style="2" customWidth="1"/>
    <col min="5631" max="5631" width="2.265625" style="2" customWidth="1"/>
    <col min="5632" max="5632" width="10.73046875" style="2" customWidth="1"/>
    <col min="5633" max="5633" width="2.3984375" style="2" customWidth="1"/>
    <col min="5634" max="5634" width="12.1328125" style="2" customWidth="1"/>
    <col min="5635" max="5635" width="11.1328125" style="2" customWidth="1"/>
    <col min="5636" max="5636" width="12.86328125" style="2" customWidth="1"/>
    <col min="5637" max="5637" width="9.86328125" style="2" customWidth="1"/>
    <col min="5638" max="5638" width="2.3984375" style="2" customWidth="1"/>
    <col min="5639" max="5639" width="8.73046875" style="2" customWidth="1"/>
    <col min="5640" max="5640" width="11.1328125" style="2" customWidth="1"/>
    <col min="5641" max="5641" width="2.265625" style="2" customWidth="1"/>
    <col min="5642" max="5643" width="8.73046875" style="2" customWidth="1"/>
    <col min="5644" max="5885" width="9.1328125" style="2"/>
    <col min="5886" max="5886" width="21.73046875" style="2" customWidth="1"/>
    <col min="5887" max="5887" width="2.265625" style="2" customWidth="1"/>
    <col min="5888" max="5888" width="10.73046875" style="2" customWidth="1"/>
    <col min="5889" max="5889" width="2.3984375" style="2" customWidth="1"/>
    <col min="5890" max="5890" width="12.1328125" style="2" customWidth="1"/>
    <col min="5891" max="5891" width="11.1328125" style="2" customWidth="1"/>
    <col min="5892" max="5892" width="12.86328125" style="2" customWidth="1"/>
    <col min="5893" max="5893" width="9.86328125" style="2" customWidth="1"/>
    <col min="5894" max="5894" width="2.3984375" style="2" customWidth="1"/>
    <col min="5895" max="5895" width="8.73046875" style="2" customWidth="1"/>
    <col min="5896" max="5896" width="11.1328125" style="2" customWidth="1"/>
    <col min="5897" max="5897" width="2.265625" style="2" customWidth="1"/>
    <col min="5898" max="5899" width="8.73046875" style="2" customWidth="1"/>
    <col min="5900" max="6141" width="9.1328125" style="2"/>
    <col min="6142" max="6142" width="21.73046875" style="2" customWidth="1"/>
    <col min="6143" max="6143" width="2.265625" style="2" customWidth="1"/>
    <col min="6144" max="6144" width="10.73046875" style="2" customWidth="1"/>
    <col min="6145" max="6145" width="2.3984375" style="2" customWidth="1"/>
    <col min="6146" max="6146" width="12.1328125" style="2" customWidth="1"/>
    <col min="6147" max="6147" width="11.1328125" style="2" customWidth="1"/>
    <col min="6148" max="6148" width="12.86328125" style="2" customWidth="1"/>
    <col min="6149" max="6149" width="9.86328125" style="2" customWidth="1"/>
    <col min="6150" max="6150" width="2.3984375" style="2" customWidth="1"/>
    <col min="6151" max="6151" width="8.73046875" style="2" customWidth="1"/>
    <col min="6152" max="6152" width="11.1328125" style="2" customWidth="1"/>
    <col min="6153" max="6153" width="2.265625" style="2" customWidth="1"/>
    <col min="6154" max="6155" width="8.73046875" style="2" customWidth="1"/>
    <col min="6156" max="6397" width="9.1328125" style="2"/>
    <col min="6398" max="6398" width="21.73046875" style="2" customWidth="1"/>
    <col min="6399" max="6399" width="2.265625" style="2" customWidth="1"/>
    <col min="6400" max="6400" width="10.73046875" style="2" customWidth="1"/>
    <col min="6401" max="6401" width="2.3984375" style="2" customWidth="1"/>
    <col min="6402" max="6402" width="12.1328125" style="2" customWidth="1"/>
    <col min="6403" max="6403" width="11.1328125" style="2" customWidth="1"/>
    <col min="6404" max="6404" width="12.86328125" style="2" customWidth="1"/>
    <col min="6405" max="6405" width="9.86328125" style="2" customWidth="1"/>
    <col min="6406" max="6406" width="2.3984375" style="2" customWidth="1"/>
    <col min="6407" max="6407" width="8.73046875" style="2" customWidth="1"/>
    <col min="6408" max="6408" width="11.1328125" style="2" customWidth="1"/>
    <col min="6409" max="6409" width="2.265625" style="2" customWidth="1"/>
    <col min="6410" max="6411" width="8.73046875" style="2" customWidth="1"/>
    <col min="6412" max="6653" width="9.1328125" style="2"/>
    <col min="6654" max="6654" width="21.73046875" style="2" customWidth="1"/>
    <col min="6655" max="6655" width="2.265625" style="2" customWidth="1"/>
    <col min="6656" max="6656" width="10.73046875" style="2" customWidth="1"/>
    <col min="6657" max="6657" width="2.3984375" style="2" customWidth="1"/>
    <col min="6658" max="6658" width="12.1328125" style="2" customWidth="1"/>
    <col min="6659" max="6659" width="11.1328125" style="2" customWidth="1"/>
    <col min="6660" max="6660" width="12.86328125" style="2" customWidth="1"/>
    <col min="6661" max="6661" width="9.86328125" style="2" customWidth="1"/>
    <col min="6662" max="6662" width="2.3984375" style="2" customWidth="1"/>
    <col min="6663" max="6663" width="8.73046875" style="2" customWidth="1"/>
    <col min="6664" max="6664" width="11.1328125" style="2" customWidth="1"/>
    <col min="6665" max="6665" width="2.265625" style="2" customWidth="1"/>
    <col min="6666" max="6667" width="8.73046875" style="2" customWidth="1"/>
    <col min="6668" max="6909" width="9.1328125" style="2"/>
    <col min="6910" max="6910" width="21.73046875" style="2" customWidth="1"/>
    <col min="6911" max="6911" width="2.265625" style="2" customWidth="1"/>
    <col min="6912" max="6912" width="10.73046875" style="2" customWidth="1"/>
    <col min="6913" max="6913" width="2.3984375" style="2" customWidth="1"/>
    <col min="6914" max="6914" width="12.1328125" style="2" customWidth="1"/>
    <col min="6915" max="6915" width="11.1328125" style="2" customWidth="1"/>
    <col min="6916" max="6916" width="12.86328125" style="2" customWidth="1"/>
    <col min="6917" max="6917" width="9.86328125" style="2" customWidth="1"/>
    <col min="6918" max="6918" width="2.3984375" style="2" customWidth="1"/>
    <col min="6919" max="6919" width="8.73046875" style="2" customWidth="1"/>
    <col min="6920" max="6920" width="11.1328125" style="2" customWidth="1"/>
    <col min="6921" max="6921" width="2.265625" style="2" customWidth="1"/>
    <col min="6922" max="6923" width="8.73046875" style="2" customWidth="1"/>
    <col min="6924" max="7165" width="9.1328125" style="2"/>
    <col min="7166" max="7166" width="21.73046875" style="2" customWidth="1"/>
    <col min="7167" max="7167" width="2.265625" style="2" customWidth="1"/>
    <col min="7168" max="7168" width="10.73046875" style="2" customWidth="1"/>
    <col min="7169" max="7169" width="2.3984375" style="2" customWidth="1"/>
    <col min="7170" max="7170" width="12.1328125" style="2" customWidth="1"/>
    <col min="7171" max="7171" width="11.1328125" style="2" customWidth="1"/>
    <col min="7172" max="7172" width="12.86328125" style="2" customWidth="1"/>
    <col min="7173" max="7173" width="9.86328125" style="2" customWidth="1"/>
    <col min="7174" max="7174" width="2.3984375" style="2" customWidth="1"/>
    <col min="7175" max="7175" width="8.73046875" style="2" customWidth="1"/>
    <col min="7176" max="7176" width="11.1328125" style="2" customWidth="1"/>
    <col min="7177" max="7177" width="2.265625" style="2" customWidth="1"/>
    <col min="7178" max="7179" width="8.73046875" style="2" customWidth="1"/>
    <col min="7180" max="7421" width="9.1328125" style="2"/>
    <col min="7422" max="7422" width="21.73046875" style="2" customWidth="1"/>
    <col min="7423" max="7423" width="2.265625" style="2" customWidth="1"/>
    <col min="7424" max="7424" width="10.73046875" style="2" customWidth="1"/>
    <col min="7425" max="7425" width="2.3984375" style="2" customWidth="1"/>
    <col min="7426" max="7426" width="12.1328125" style="2" customWidth="1"/>
    <col min="7427" max="7427" width="11.1328125" style="2" customWidth="1"/>
    <col min="7428" max="7428" width="12.86328125" style="2" customWidth="1"/>
    <col min="7429" max="7429" width="9.86328125" style="2" customWidth="1"/>
    <col min="7430" max="7430" width="2.3984375" style="2" customWidth="1"/>
    <col min="7431" max="7431" width="8.73046875" style="2" customWidth="1"/>
    <col min="7432" max="7432" width="11.1328125" style="2" customWidth="1"/>
    <col min="7433" max="7433" width="2.265625" style="2" customWidth="1"/>
    <col min="7434" max="7435" width="8.73046875" style="2" customWidth="1"/>
    <col min="7436" max="7677" width="9.1328125" style="2"/>
    <col min="7678" max="7678" width="21.73046875" style="2" customWidth="1"/>
    <col min="7679" max="7679" width="2.265625" style="2" customWidth="1"/>
    <col min="7680" max="7680" width="10.73046875" style="2" customWidth="1"/>
    <col min="7681" max="7681" width="2.3984375" style="2" customWidth="1"/>
    <col min="7682" max="7682" width="12.1328125" style="2" customWidth="1"/>
    <col min="7683" max="7683" width="11.1328125" style="2" customWidth="1"/>
    <col min="7684" max="7684" width="12.86328125" style="2" customWidth="1"/>
    <col min="7685" max="7685" width="9.86328125" style="2" customWidth="1"/>
    <col min="7686" max="7686" width="2.3984375" style="2" customWidth="1"/>
    <col min="7687" max="7687" width="8.73046875" style="2" customWidth="1"/>
    <col min="7688" max="7688" width="11.1328125" style="2" customWidth="1"/>
    <col min="7689" max="7689" width="2.265625" style="2" customWidth="1"/>
    <col min="7690" max="7691" width="8.73046875" style="2" customWidth="1"/>
    <col min="7692" max="7933" width="9.1328125" style="2"/>
    <col min="7934" max="7934" width="21.73046875" style="2" customWidth="1"/>
    <col min="7935" max="7935" width="2.265625" style="2" customWidth="1"/>
    <col min="7936" max="7936" width="10.73046875" style="2" customWidth="1"/>
    <col min="7937" max="7937" width="2.3984375" style="2" customWidth="1"/>
    <col min="7938" max="7938" width="12.1328125" style="2" customWidth="1"/>
    <col min="7939" max="7939" width="11.1328125" style="2" customWidth="1"/>
    <col min="7940" max="7940" width="12.86328125" style="2" customWidth="1"/>
    <col min="7941" max="7941" width="9.86328125" style="2" customWidth="1"/>
    <col min="7942" max="7942" width="2.3984375" style="2" customWidth="1"/>
    <col min="7943" max="7943" width="8.73046875" style="2" customWidth="1"/>
    <col min="7944" max="7944" width="11.1328125" style="2" customWidth="1"/>
    <col min="7945" max="7945" width="2.265625" style="2" customWidth="1"/>
    <col min="7946" max="7947" width="8.73046875" style="2" customWidth="1"/>
    <col min="7948" max="8189" width="9.1328125" style="2"/>
    <col min="8190" max="8190" width="21.73046875" style="2" customWidth="1"/>
    <col min="8191" max="8191" width="2.265625" style="2" customWidth="1"/>
    <col min="8192" max="8192" width="10.73046875" style="2" customWidth="1"/>
    <col min="8193" max="8193" width="2.3984375" style="2" customWidth="1"/>
    <col min="8194" max="8194" width="12.1328125" style="2" customWidth="1"/>
    <col min="8195" max="8195" width="11.1328125" style="2" customWidth="1"/>
    <col min="8196" max="8196" width="12.86328125" style="2" customWidth="1"/>
    <col min="8197" max="8197" width="9.86328125" style="2" customWidth="1"/>
    <col min="8198" max="8198" width="2.3984375" style="2" customWidth="1"/>
    <col min="8199" max="8199" width="8.73046875" style="2" customWidth="1"/>
    <col min="8200" max="8200" width="11.1328125" style="2" customWidth="1"/>
    <col min="8201" max="8201" width="2.265625" style="2" customWidth="1"/>
    <col min="8202" max="8203" width="8.73046875" style="2" customWidth="1"/>
    <col min="8204" max="8445" width="9.1328125" style="2"/>
    <col min="8446" max="8446" width="21.73046875" style="2" customWidth="1"/>
    <col min="8447" max="8447" width="2.265625" style="2" customWidth="1"/>
    <col min="8448" max="8448" width="10.73046875" style="2" customWidth="1"/>
    <col min="8449" max="8449" width="2.3984375" style="2" customWidth="1"/>
    <col min="8450" max="8450" width="12.1328125" style="2" customWidth="1"/>
    <col min="8451" max="8451" width="11.1328125" style="2" customWidth="1"/>
    <col min="8452" max="8452" width="12.86328125" style="2" customWidth="1"/>
    <col min="8453" max="8453" width="9.86328125" style="2" customWidth="1"/>
    <col min="8454" max="8454" width="2.3984375" style="2" customWidth="1"/>
    <col min="8455" max="8455" width="8.73046875" style="2" customWidth="1"/>
    <col min="8456" max="8456" width="11.1328125" style="2" customWidth="1"/>
    <col min="8457" max="8457" width="2.265625" style="2" customWidth="1"/>
    <col min="8458" max="8459" width="8.73046875" style="2" customWidth="1"/>
    <col min="8460" max="8701" width="9.1328125" style="2"/>
    <col min="8702" max="8702" width="21.73046875" style="2" customWidth="1"/>
    <col min="8703" max="8703" width="2.265625" style="2" customWidth="1"/>
    <col min="8704" max="8704" width="10.73046875" style="2" customWidth="1"/>
    <col min="8705" max="8705" width="2.3984375" style="2" customWidth="1"/>
    <col min="8706" max="8706" width="12.1328125" style="2" customWidth="1"/>
    <col min="8707" max="8707" width="11.1328125" style="2" customWidth="1"/>
    <col min="8708" max="8708" width="12.86328125" style="2" customWidth="1"/>
    <col min="8709" max="8709" width="9.86328125" style="2" customWidth="1"/>
    <col min="8710" max="8710" width="2.3984375" style="2" customWidth="1"/>
    <col min="8711" max="8711" width="8.73046875" style="2" customWidth="1"/>
    <col min="8712" max="8712" width="11.1328125" style="2" customWidth="1"/>
    <col min="8713" max="8713" width="2.265625" style="2" customWidth="1"/>
    <col min="8714" max="8715" width="8.73046875" style="2" customWidth="1"/>
    <col min="8716" max="8957" width="9.1328125" style="2"/>
    <col min="8958" max="8958" width="21.73046875" style="2" customWidth="1"/>
    <col min="8959" max="8959" width="2.265625" style="2" customWidth="1"/>
    <col min="8960" max="8960" width="10.73046875" style="2" customWidth="1"/>
    <col min="8961" max="8961" width="2.3984375" style="2" customWidth="1"/>
    <col min="8962" max="8962" width="12.1328125" style="2" customWidth="1"/>
    <col min="8963" max="8963" width="11.1328125" style="2" customWidth="1"/>
    <col min="8964" max="8964" width="12.86328125" style="2" customWidth="1"/>
    <col min="8965" max="8965" width="9.86328125" style="2" customWidth="1"/>
    <col min="8966" max="8966" width="2.3984375" style="2" customWidth="1"/>
    <col min="8967" max="8967" width="8.73046875" style="2" customWidth="1"/>
    <col min="8968" max="8968" width="11.1328125" style="2" customWidth="1"/>
    <col min="8969" max="8969" width="2.265625" style="2" customWidth="1"/>
    <col min="8970" max="8971" width="8.73046875" style="2" customWidth="1"/>
    <col min="8972" max="9213" width="9.1328125" style="2"/>
    <col min="9214" max="9214" width="21.73046875" style="2" customWidth="1"/>
    <col min="9215" max="9215" width="2.265625" style="2" customWidth="1"/>
    <col min="9216" max="9216" width="10.73046875" style="2" customWidth="1"/>
    <col min="9217" max="9217" width="2.3984375" style="2" customWidth="1"/>
    <col min="9218" max="9218" width="12.1328125" style="2" customWidth="1"/>
    <col min="9219" max="9219" width="11.1328125" style="2" customWidth="1"/>
    <col min="9220" max="9220" width="12.86328125" style="2" customWidth="1"/>
    <col min="9221" max="9221" width="9.86328125" style="2" customWidth="1"/>
    <col min="9222" max="9222" width="2.3984375" style="2" customWidth="1"/>
    <col min="9223" max="9223" width="8.73046875" style="2" customWidth="1"/>
    <col min="9224" max="9224" width="11.1328125" style="2" customWidth="1"/>
    <col min="9225" max="9225" width="2.265625" style="2" customWidth="1"/>
    <col min="9226" max="9227" width="8.73046875" style="2" customWidth="1"/>
    <col min="9228" max="9469" width="9.1328125" style="2"/>
    <col min="9470" max="9470" width="21.73046875" style="2" customWidth="1"/>
    <col min="9471" max="9471" width="2.265625" style="2" customWidth="1"/>
    <col min="9472" max="9472" width="10.73046875" style="2" customWidth="1"/>
    <col min="9473" max="9473" width="2.3984375" style="2" customWidth="1"/>
    <col min="9474" max="9474" width="12.1328125" style="2" customWidth="1"/>
    <col min="9475" max="9475" width="11.1328125" style="2" customWidth="1"/>
    <col min="9476" max="9476" width="12.86328125" style="2" customWidth="1"/>
    <col min="9477" max="9477" width="9.86328125" style="2" customWidth="1"/>
    <col min="9478" max="9478" width="2.3984375" style="2" customWidth="1"/>
    <col min="9479" max="9479" width="8.73046875" style="2" customWidth="1"/>
    <col min="9480" max="9480" width="11.1328125" style="2" customWidth="1"/>
    <col min="9481" max="9481" width="2.265625" style="2" customWidth="1"/>
    <col min="9482" max="9483" width="8.73046875" style="2" customWidth="1"/>
    <col min="9484" max="9725" width="9.1328125" style="2"/>
    <col min="9726" max="9726" width="21.73046875" style="2" customWidth="1"/>
    <col min="9727" max="9727" width="2.265625" style="2" customWidth="1"/>
    <col min="9728" max="9728" width="10.73046875" style="2" customWidth="1"/>
    <col min="9729" max="9729" width="2.3984375" style="2" customWidth="1"/>
    <col min="9730" max="9730" width="12.1328125" style="2" customWidth="1"/>
    <col min="9731" max="9731" width="11.1328125" style="2" customWidth="1"/>
    <col min="9732" max="9732" width="12.86328125" style="2" customWidth="1"/>
    <col min="9733" max="9733" width="9.86328125" style="2" customWidth="1"/>
    <col min="9734" max="9734" width="2.3984375" style="2" customWidth="1"/>
    <col min="9735" max="9735" width="8.73046875" style="2" customWidth="1"/>
    <col min="9736" max="9736" width="11.1328125" style="2" customWidth="1"/>
    <col min="9737" max="9737" width="2.265625" style="2" customWidth="1"/>
    <col min="9738" max="9739" width="8.73046875" style="2" customWidth="1"/>
    <col min="9740" max="9981" width="9.1328125" style="2"/>
    <col min="9982" max="9982" width="21.73046875" style="2" customWidth="1"/>
    <col min="9983" max="9983" width="2.265625" style="2" customWidth="1"/>
    <col min="9984" max="9984" width="10.73046875" style="2" customWidth="1"/>
    <col min="9985" max="9985" width="2.3984375" style="2" customWidth="1"/>
    <col min="9986" max="9986" width="12.1328125" style="2" customWidth="1"/>
    <col min="9987" max="9987" width="11.1328125" style="2" customWidth="1"/>
    <col min="9988" max="9988" width="12.86328125" style="2" customWidth="1"/>
    <col min="9989" max="9989" width="9.86328125" style="2" customWidth="1"/>
    <col min="9990" max="9990" width="2.3984375" style="2" customWidth="1"/>
    <col min="9991" max="9991" width="8.73046875" style="2" customWidth="1"/>
    <col min="9992" max="9992" width="11.1328125" style="2" customWidth="1"/>
    <col min="9993" max="9993" width="2.265625" style="2" customWidth="1"/>
    <col min="9994" max="9995" width="8.73046875" style="2" customWidth="1"/>
    <col min="9996" max="10237" width="9.1328125" style="2"/>
    <col min="10238" max="10238" width="21.73046875" style="2" customWidth="1"/>
    <col min="10239" max="10239" width="2.265625" style="2" customWidth="1"/>
    <col min="10240" max="10240" width="10.73046875" style="2" customWidth="1"/>
    <col min="10241" max="10241" width="2.3984375" style="2" customWidth="1"/>
    <col min="10242" max="10242" width="12.1328125" style="2" customWidth="1"/>
    <col min="10243" max="10243" width="11.1328125" style="2" customWidth="1"/>
    <col min="10244" max="10244" width="12.86328125" style="2" customWidth="1"/>
    <col min="10245" max="10245" width="9.86328125" style="2" customWidth="1"/>
    <col min="10246" max="10246" width="2.3984375" style="2" customWidth="1"/>
    <col min="10247" max="10247" width="8.73046875" style="2" customWidth="1"/>
    <col min="10248" max="10248" width="11.1328125" style="2" customWidth="1"/>
    <col min="10249" max="10249" width="2.265625" style="2" customWidth="1"/>
    <col min="10250" max="10251" width="8.73046875" style="2" customWidth="1"/>
    <col min="10252" max="10493" width="9.1328125" style="2"/>
    <col min="10494" max="10494" width="21.73046875" style="2" customWidth="1"/>
    <col min="10495" max="10495" width="2.265625" style="2" customWidth="1"/>
    <col min="10496" max="10496" width="10.73046875" style="2" customWidth="1"/>
    <col min="10497" max="10497" width="2.3984375" style="2" customWidth="1"/>
    <col min="10498" max="10498" width="12.1328125" style="2" customWidth="1"/>
    <col min="10499" max="10499" width="11.1328125" style="2" customWidth="1"/>
    <col min="10500" max="10500" width="12.86328125" style="2" customWidth="1"/>
    <col min="10501" max="10501" width="9.86328125" style="2" customWidth="1"/>
    <col min="10502" max="10502" width="2.3984375" style="2" customWidth="1"/>
    <col min="10503" max="10503" width="8.73046875" style="2" customWidth="1"/>
    <col min="10504" max="10504" width="11.1328125" style="2" customWidth="1"/>
    <col min="10505" max="10505" width="2.265625" style="2" customWidth="1"/>
    <col min="10506" max="10507" width="8.73046875" style="2" customWidth="1"/>
    <col min="10508" max="10749" width="9.1328125" style="2"/>
    <col min="10750" max="10750" width="21.73046875" style="2" customWidth="1"/>
    <col min="10751" max="10751" width="2.265625" style="2" customWidth="1"/>
    <col min="10752" max="10752" width="10.73046875" style="2" customWidth="1"/>
    <col min="10753" max="10753" width="2.3984375" style="2" customWidth="1"/>
    <col min="10754" max="10754" width="12.1328125" style="2" customWidth="1"/>
    <col min="10755" max="10755" width="11.1328125" style="2" customWidth="1"/>
    <col min="10756" max="10756" width="12.86328125" style="2" customWidth="1"/>
    <col min="10757" max="10757" width="9.86328125" style="2" customWidth="1"/>
    <col min="10758" max="10758" width="2.3984375" style="2" customWidth="1"/>
    <col min="10759" max="10759" width="8.73046875" style="2" customWidth="1"/>
    <col min="10760" max="10760" width="11.1328125" style="2" customWidth="1"/>
    <col min="10761" max="10761" width="2.265625" style="2" customWidth="1"/>
    <col min="10762" max="10763" width="8.73046875" style="2" customWidth="1"/>
    <col min="10764" max="11005" width="9.1328125" style="2"/>
    <col min="11006" max="11006" width="21.73046875" style="2" customWidth="1"/>
    <col min="11007" max="11007" width="2.265625" style="2" customWidth="1"/>
    <col min="11008" max="11008" width="10.73046875" style="2" customWidth="1"/>
    <col min="11009" max="11009" width="2.3984375" style="2" customWidth="1"/>
    <col min="11010" max="11010" width="12.1328125" style="2" customWidth="1"/>
    <col min="11011" max="11011" width="11.1328125" style="2" customWidth="1"/>
    <col min="11012" max="11012" width="12.86328125" style="2" customWidth="1"/>
    <col min="11013" max="11013" width="9.86328125" style="2" customWidth="1"/>
    <col min="11014" max="11014" width="2.3984375" style="2" customWidth="1"/>
    <col min="11015" max="11015" width="8.73046875" style="2" customWidth="1"/>
    <col min="11016" max="11016" width="11.1328125" style="2" customWidth="1"/>
    <col min="11017" max="11017" width="2.265625" style="2" customWidth="1"/>
    <col min="11018" max="11019" width="8.73046875" style="2" customWidth="1"/>
    <col min="11020" max="11261" width="9.1328125" style="2"/>
    <col min="11262" max="11262" width="21.73046875" style="2" customWidth="1"/>
    <col min="11263" max="11263" width="2.265625" style="2" customWidth="1"/>
    <col min="11264" max="11264" width="10.73046875" style="2" customWidth="1"/>
    <col min="11265" max="11265" width="2.3984375" style="2" customWidth="1"/>
    <col min="11266" max="11266" width="12.1328125" style="2" customWidth="1"/>
    <col min="11267" max="11267" width="11.1328125" style="2" customWidth="1"/>
    <col min="11268" max="11268" width="12.86328125" style="2" customWidth="1"/>
    <col min="11269" max="11269" width="9.86328125" style="2" customWidth="1"/>
    <col min="11270" max="11270" width="2.3984375" style="2" customWidth="1"/>
    <col min="11271" max="11271" width="8.73046875" style="2" customWidth="1"/>
    <col min="11272" max="11272" width="11.1328125" style="2" customWidth="1"/>
    <col min="11273" max="11273" width="2.265625" style="2" customWidth="1"/>
    <col min="11274" max="11275" width="8.73046875" style="2" customWidth="1"/>
    <col min="11276" max="11517" width="9.1328125" style="2"/>
    <col min="11518" max="11518" width="21.73046875" style="2" customWidth="1"/>
    <col min="11519" max="11519" width="2.265625" style="2" customWidth="1"/>
    <col min="11520" max="11520" width="10.73046875" style="2" customWidth="1"/>
    <col min="11521" max="11521" width="2.3984375" style="2" customWidth="1"/>
    <col min="11522" max="11522" width="12.1328125" style="2" customWidth="1"/>
    <col min="11523" max="11523" width="11.1328125" style="2" customWidth="1"/>
    <col min="11524" max="11524" width="12.86328125" style="2" customWidth="1"/>
    <col min="11525" max="11525" width="9.86328125" style="2" customWidth="1"/>
    <col min="11526" max="11526" width="2.3984375" style="2" customWidth="1"/>
    <col min="11527" max="11527" width="8.73046875" style="2" customWidth="1"/>
    <col min="11528" max="11528" width="11.1328125" style="2" customWidth="1"/>
    <col min="11529" max="11529" width="2.265625" style="2" customWidth="1"/>
    <col min="11530" max="11531" width="8.73046875" style="2" customWidth="1"/>
    <col min="11532" max="11773" width="9.1328125" style="2"/>
    <col min="11774" max="11774" width="21.73046875" style="2" customWidth="1"/>
    <col min="11775" max="11775" width="2.265625" style="2" customWidth="1"/>
    <col min="11776" max="11776" width="10.73046875" style="2" customWidth="1"/>
    <col min="11777" max="11777" width="2.3984375" style="2" customWidth="1"/>
    <col min="11778" max="11778" width="12.1328125" style="2" customWidth="1"/>
    <col min="11779" max="11779" width="11.1328125" style="2" customWidth="1"/>
    <col min="11780" max="11780" width="12.86328125" style="2" customWidth="1"/>
    <col min="11781" max="11781" width="9.86328125" style="2" customWidth="1"/>
    <col min="11782" max="11782" width="2.3984375" style="2" customWidth="1"/>
    <col min="11783" max="11783" width="8.73046875" style="2" customWidth="1"/>
    <col min="11784" max="11784" width="11.1328125" style="2" customWidth="1"/>
    <col min="11785" max="11785" width="2.265625" style="2" customWidth="1"/>
    <col min="11786" max="11787" width="8.73046875" style="2" customWidth="1"/>
    <col min="11788" max="12029" width="9.1328125" style="2"/>
    <col min="12030" max="12030" width="21.73046875" style="2" customWidth="1"/>
    <col min="12031" max="12031" width="2.265625" style="2" customWidth="1"/>
    <col min="12032" max="12032" width="10.73046875" style="2" customWidth="1"/>
    <col min="12033" max="12033" width="2.3984375" style="2" customWidth="1"/>
    <col min="12034" max="12034" width="12.1328125" style="2" customWidth="1"/>
    <col min="12035" max="12035" width="11.1328125" style="2" customWidth="1"/>
    <col min="12036" max="12036" width="12.86328125" style="2" customWidth="1"/>
    <col min="12037" max="12037" width="9.86328125" style="2" customWidth="1"/>
    <col min="12038" max="12038" width="2.3984375" style="2" customWidth="1"/>
    <col min="12039" max="12039" width="8.73046875" style="2" customWidth="1"/>
    <col min="12040" max="12040" width="11.1328125" style="2" customWidth="1"/>
    <col min="12041" max="12041" width="2.265625" style="2" customWidth="1"/>
    <col min="12042" max="12043" width="8.73046875" style="2" customWidth="1"/>
    <col min="12044" max="12285" width="9.1328125" style="2"/>
    <col min="12286" max="12286" width="21.73046875" style="2" customWidth="1"/>
    <col min="12287" max="12287" width="2.265625" style="2" customWidth="1"/>
    <col min="12288" max="12288" width="10.73046875" style="2" customWidth="1"/>
    <col min="12289" max="12289" width="2.3984375" style="2" customWidth="1"/>
    <col min="12290" max="12290" width="12.1328125" style="2" customWidth="1"/>
    <col min="12291" max="12291" width="11.1328125" style="2" customWidth="1"/>
    <col min="12292" max="12292" width="12.86328125" style="2" customWidth="1"/>
    <col min="12293" max="12293" width="9.86328125" style="2" customWidth="1"/>
    <col min="12294" max="12294" width="2.3984375" style="2" customWidth="1"/>
    <col min="12295" max="12295" width="8.73046875" style="2" customWidth="1"/>
    <col min="12296" max="12296" width="11.1328125" style="2" customWidth="1"/>
    <col min="12297" max="12297" width="2.265625" style="2" customWidth="1"/>
    <col min="12298" max="12299" width="8.73046875" style="2" customWidth="1"/>
    <col min="12300" max="12541" width="9.1328125" style="2"/>
    <col min="12542" max="12542" width="21.73046875" style="2" customWidth="1"/>
    <col min="12543" max="12543" width="2.265625" style="2" customWidth="1"/>
    <col min="12544" max="12544" width="10.73046875" style="2" customWidth="1"/>
    <col min="12545" max="12545" width="2.3984375" style="2" customWidth="1"/>
    <col min="12546" max="12546" width="12.1328125" style="2" customWidth="1"/>
    <col min="12547" max="12547" width="11.1328125" style="2" customWidth="1"/>
    <col min="12548" max="12548" width="12.86328125" style="2" customWidth="1"/>
    <col min="12549" max="12549" width="9.86328125" style="2" customWidth="1"/>
    <col min="12550" max="12550" width="2.3984375" style="2" customWidth="1"/>
    <col min="12551" max="12551" width="8.73046875" style="2" customWidth="1"/>
    <col min="12552" max="12552" width="11.1328125" style="2" customWidth="1"/>
    <col min="12553" max="12553" width="2.265625" style="2" customWidth="1"/>
    <col min="12554" max="12555" width="8.73046875" style="2" customWidth="1"/>
    <col min="12556" max="12797" width="9.1328125" style="2"/>
    <col min="12798" max="12798" width="21.73046875" style="2" customWidth="1"/>
    <col min="12799" max="12799" width="2.265625" style="2" customWidth="1"/>
    <col min="12800" max="12800" width="10.73046875" style="2" customWidth="1"/>
    <col min="12801" max="12801" width="2.3984375" style="2" customWidth="1"/>
    <col min="12802" max="12802" width="12.1328125" style="2" customWidth="1"/>
    <col min="12803" max="12803" width="11.1328125" style="2" customWidth="1"/>
    <col min="12804" max="12804" width="12.86328125" style="2" customWidth="1"/>
    <col min="12805" max="12805" width="9.86328125" style="2" customWidth="1"/>
    <col min="12806" max="12806" width="2.3984375" style="2" customWidth="1"/>
    <col min="12807" max="12807" width="8.73046875" style="2" customWidth="1"/>
    <col min="12808" max="12808" width="11.1328125" style="2" customWidth="1"/>
    <col min="12809" max="12809" width="2.265625" style="2" customWidth="1"/>
    <col min="12810" max="12811" width="8.73046875" style="2" customWidth="1"/>
    <col min="12812" max="13053" width="9.1328125" style="2"/>
    <col min="13054" max="13054" width="21.73046875" style="2" customWidth="1"/>
    <col min="13055" max="13055" width="2.265625" style="2" customWidth="1"/>
    <col min="13056" max="13056" width="10.73046875" style="2" customWidth="1"/>
    <col min="13057" max="13057" width="2.3984375" style="2" customWidth="1"/>
    <col min="13058" max="13058" width="12.1328125" style="2" customWidth="1"/>
    <col min="13059" max="13059" width="11.1328125" style="2" customWidth="1"/>
    <col min="13060" max="13060" width="12.86328125" style="2" customWidth="1"/>
    <col min="13061" max="13061" width="9.86328125" style="2" customWidth="1"/>
    <col min="13062" max="13062" width="2.3984375" style="2" customWidth="1"/>
    <col min="13063" max="13063" width="8.73046875" style="2" customWidth="1"/>
    <col min="13064" max="13064" width="11.1328125" style="2" customWidth="1"/>
    <col min="13065" max="13065" width="2.265625" style="2" customWidth="1"/>
    <col min="13066" max="13067" width="8.73046875" style="2" customWidth="1"/>
    <col min="13068" max="13309" width="9.1328125" style="2"/>
    <col min="13310" max="13310" width="21.73046875" style="2" customWidth="1"/>
    <col min="13311" max="13311" width="2.265625" style="2" customWidth="1"/>
    <col min="13312" max="13312" width="10.73046875" style="2" customWidth="1"/>
    <col min="13313" max="13313" width="2.3984375" style="2" customWidth="1"/>
    <col min="13314" max="13314" width="12.1328125" style="2" customWidth="1"/>
    <col min="13315" max="13315" width="11.1328125" style="2" customWidth="1"/>
    <col min="13316" max="13316" width="12.86328125" style="2" customWidth="1"/>
    <col min="13317" max="13317" width="9.86328125" style="2" customWidth="1"/>
    <col min="13318" max="13318" width="2.3984375" style="2" customWidth="1"/>
    <col min="13319" max="13319" width="8.73046875" style="2" customWidth="1"/>
    <col min="13320" max="13320" width="11.1328125" style="2" customWidth="1"/>
    <col min="13321" max="13321" width="2.265625" style="2" customWidth="1"/>
    <col min="13322" max="13323" width="8.73046875" style="2" customWidth="1"/>
    <col min="13324" max="13565" width="9.1328125" style="2"/>
    <col min="13566" max="13566" width="21.73046875" style="2" customWidth="1"/>
    <col min="13567" max="13567" width="2.265625" style="2" customWidth="1"/>
    <col min="13568" max="13568" width="10.73046875" style="2" customWidth="1"/>
    <col min="13569" max="13569" width="2.3984375" style="2" customWidth="1"/>
    <col min="13570" max="13570" width="12.1328125" style="2" customWidth="1"/>
    <col min="13571" max="13571" width="11.1328125" style="2" customWidth="1"/>
    <col min="13572" max="13572" width="12.86328125" style="2" customWidth="1"/>
    <col min="13573" max="13573" width="9.86328125" style="2" customWidth="1"/>
    <col min="13574" max="13574" width="2.3984375" style="2" customWidth="1"/>
    <col min="13575" max="13575" width="8.73046875" style="2" customWidth="1"/>
    <col min="13576" max="13576" width="11.1328125" style="2" customWidth="1"/>
    <col min="13577" max="13577" width="2.265625" style="2" customWidth="1"/>
    <col min="13578" max="13579" width="8.73046875" style="2" customWidth="1"/>
    <col min="13580" max="13821" width="9.1328125" style="2"/>
    <col min="13822" max="13822" width="21.73046875" style="2" customWidth="1"/>
    <col min="13823" max="13823" width="2.265625" style="2" customWidth="1"/>
    <col min="13824" max="13824" width="10.73046875" style="2" customWidth="1"/>
    <col min="13825" max="13825" width="2.3984375" style="2" customWidth="1"/>
    <col min="13826" max="13826" width="12.1328125" style="2" customWidth="1"/>
    <col min="13827" max="13827" width="11.1328125" style="2" customWidth="1"/>
    <col min="13828" max="13828" width="12.86328125" style="2" customWidth="1"/>
    <col min="13829" max="13829" width="9.86328125" style="2" customWidth="1"/>
    <col min="13830" max="13830" width="2.3984375" style="2" customWidth="1"/>
    <col min="13831" max="13831" width="8.73046875" style="2" customWidth="1"/>
    <col min="13832" max="13832" width="11.1328125" style="2" customWidth="1"/>
    <col min="13833" max="13833" width="2.265625" style="2" customWidth="1"/>
    <col min="13834" max="13835" width="8.73046875" style="2" customWidth="1"/>
    <col min="13836" max="14077" width="9.1328125" style="2"/>
    <col min="14078" max="14078" width="21.73046875" style="2" customWidth="1"/>
    <col min="14079" max="14079" width="2.265625" style="2" customWidth="1"/>
    <col min="14080" max="14080" width="10.73046875" style="2" customWidth="1"/>
    <col min="14081" max="14081" width="2.3984375" style="2" customWidth="1"/>
    <col min="14082" max="14082" width="12.1328125" style="2" customWidth="1"/>
    <col min="14083" max="14083" width="11.1328125" style="2" customWidth="1"/>
    <col min="14084" max="14084" width="12.86328125" style="2" customWidth="1"/>
    <col min="14085" max="14085" width="9.86328125" style="2" customWidth="1"/>
    <col min="14086" max="14086" width="2.3984375" style="2" customWidth="1"/>
    <col min="14087" max="14087" width="8.73046875" style="2" customWidth="1"/>
    <col min="14088" max="14088" width="11.1328125" style="2" customWidth="1"/>
    <col min="14089" max="14089" width="2.265625" style="2" customWidth="1"/>
    <col min="14090" max="14091" width="8.73046875" style="2" customWidth="1"/>
    <col min="14092" max="14333" width="9.1328125" style="2"/>
    <col min="14334" max="14334" width="21.73046875" style="2" customWidth="1"/>
    <col min="14335" max="14335" width="2.265625" style="2" customWidth="1"/>
    <col min="14336" max="14336" width="10.73046875" style="2" customWidth="1"/>
    <col min="14337" max="14337" width="2.3984375" style="2" customWidth="1"/>
    <col min="14338" max="14338" width="12.1328125" style="2" customWidth="1"/>
    <col min="14339" max="14339" width="11.1328125" style="2" customWidth="1"/>
    <col min="14340" max="14340" width="12.86328125" style="2" customWidth="1"/>
    <col min="14341" max="14341" width="9.86328125" style="2" customWidth="1"/>
    <col min="14342" max="14342" width="2.3984375" style="2" customWidth="1"/>
    <col min="14343" max="14343" width="8.73046875" style="2" customWidth="1"/>
    <col min="14344" max="14344" width="11.1328125" style="2" customWidth="1"/>
    <col min="14345" max="14345" width="2.265625" style="2" customWidth="1"/>
    <col min="14346" max="14347" width="8.73046875" style="2" customWidth="1"/>
    <col min="14348" max="14589" width="9.1328125" style="2"/>
    <col min="14590" max="14590" width="21.73046875" style="2" customWidth="1"/>
    <col min="14591" max="14591" width="2.265625" style="2" customWidth="1"/>
    <col min="14592" max="14592" width="10.73046875" style="2" customWidth="1"/>
    <col min="14593" max="14593" width="2.3984375" style="2" customWidth="1"/>
    <col min="14594" max="14594" width="12.1328125" style="2" customWidth="1"/>
    <col min="14595" max="14595" width="11.1328125" style="2" customWidth="1"/>
    <col min="14596" max="14596" width="12.86328125" style="2" customWidth="1"/>
    <col min="14597" max="14597" width="9.86328125" style="2" customWidth="1"/>
    <col min="14598" max="14598" width="2.3984375" style="2" customWidth="1"/>
    <col min="14599" max="14599" width="8.73046875" style="2" customWidth="1"/>
    <col min="14600" max="14600" width="11.1328125" style="2" customWidth="1"/>
    <col min="14601" max="14601" width="2.265625" style="2" customWidth="1"/>
    <col min="14602" max="14603" width="8.73046875" style="2" customWidth="1"/>
    <col min="14604" max="14845" width="9.1328125" style="2"/>
    <col min="14846" max="14846" width="21.73046875" style="2" customWidth="1"/>
    <col min="14847" max="14847" width="2.265625" style="2" customWidth="1"/>
    <col min="14848" max="14848" width="10.73046875" style="2" customWidth="1"/>
    <col min="14849" max="14849" width="2.3984375" style="2" customWidth="1"/>
    <col min="14850" max="14850" width="12.1328125" style="2" customWidth="1"/>
    <col min="14851" max="14851" width="11.1328125" style="2" customWidth="1"/>
    <col min="14852" max="14852" width="12.86328125" style="2" customWidth="1"/>
    <col min="14853" max="14853" width="9.86328125" style="2" customWidth="1"/>
    <col min="14854" max="14854" width="2.3984375" style="2" customWidth="1"/>
    <col min="14855" max="14855" width="8.73046875" style="2" customWidth="1"/>
    <col min="14856" max="14856" width="11.1328125" style="2" customWidth="1"/>
    <col min="14857" max="14857" width="2.265625" style="2" customWidth="1"/>
    <col min="14858" max="14859" width="8.73046875" style="2" customWidth="1"/>
    <col min="14860" max="15101" width="9.1328125" style="2"/>
    <col min="15102" max="15102" width="21.73046875" style="2" customWidth="1"/>
    <col min="15103" max="15103" width="2.265625" style="2" customWidth="1"/>
    <col min="15104" max="15104" width="10.73046875" style="2" customWidth="1"/>
    <col min="15105" max="15105" width="2.3984375" style="2" customWidth="1"/>
    <col min="15106" max="15106" width="12.1328125" style="2" customWidth="1"/>
    <col min="15107" max="15107" width="11.1328125" style="2" customWidth="1"/>
    <col min="15108" max="15108" width="12.86328125" style="2" customWidth="1"/>
    <col min="15109" max="15109" width="9.86328125" style="2" customWidth="1"/>
    <col min="15110" max="15110" width="2.3984375" style="2" customWidth="1"/>
    <col min="15111" max="15111" width="8.73046875" style="2" customWidth="1"/>
    <col min="15112" max="15112" width="11.1328125" style="2" customWidth="1"/>
    <col min="15113" max="15113" width="2.265625" style="2" customWidth="1"/>
    <col min="15114" max="15115" width="8.73046875" style="2" customWidth="1"/>
    <col min="15116" max="15357" width="9.1328125" style="2"/>
    <col min="15358" max="15358" width="21.73046875" style="2" customWidth="1"/>
    <col min="15359" max="15359" width="2.265625" style="2" customWidth="1"/>
    <col min="15360" max="15360" width="10.73046875" style="2" customWidth="1"/>
    <col min="15361" max="15361" width="2.3984375" style="2" customWidth="1"/>
    <col min="15362" max="15362" width="12.1328125" style="2" customWidth="1"/>
    <col min="15363" max="15363" width="11.1328125" style="2" customWidth="1"/>
    <col min="15364" max="15364" width="12.86328125" style="2" customWidth="1"/>
    <col min="15365" max="15365" width="9.86328125" style="2" customWidth="1"/>
    <col min="15366" max="15366" width="2.3984375" style="2" customWidth="1"/>
    <col min="15367" max="15367" width="8.73046875" style="2" customWidth="1"/>
    <col min="15368" max="15368" width="11.1328125" style="2" customWidth="1"/>
    <col min="15369" max="15369" width="2.265625" style="2" customWidth="1"/>
    <col min="15370" max="15371" width="8.73046875" style="2" customWidth="1"/>
    <col min="15372" max="15613" width="9.1328125" style="2"/>
    <col min="15614" max="15614" width="21.73046875" style="2" customWidth="1"/>
    <col min="15615" max="15615" width="2.265625" style="2" customWidth="1"/>
    <col min="15616" max="15616" width="10.73046875" style="2" customWidth="1"/>
    <col min="15617" max="15617" width="2.3984375" style="2" customWidth="1"/>
    <col min="15618" max="15618" width="12.1328125" style="2" customWidth="1"/>
    <col min="15619" max="15619" width="11.1328125" style="2" customWidth="1"/>
    <col min="15620" max="15620" width="12.86328125" style="2" customWidth="1"/>
    <col min="15621" max="15621" width="9.86328125" style="2" customWidth="1"/>
    <col min="15622" max="15622" width="2.3984375" style="2" customWidth="1"/>
    <col min="15623" max="15623" width="8.73046875" style="2" customWidth="1"/>
    <col min="15624" max="15624" width="11.1328125" style="2" customWidth="1"/>
    <col min="15625" max="15625" width="2.265625" style="2" customWidth="1"/>
    <col min="15626" max="15627" width="8.73046875" style="2" customWidth="1"/>
    <col min="15628" max="15869" width="9.1328125" style="2"/>
    <col min="15870" max="15870" width="21.73046875" style="2" customWidth="1"/>
    <col min="15871" max="15871" width="2.265625" style="2" customWidth="1"/>
    <col min="15872" max="15872" width="10.73046875" style="2" customWidth="1"/>
    <col min="15873" max="15873" width="2.3984375" style="2" customWidth="1"/>
    <col min="15874" max="15874" width="12.1328125" style="2" customWidth="1"/>
    <col min="15875" max="15875" width="11.1328125" style="2" customWidth="1"/>
    <col min="15876" max="15876" width="12.86328125" style="2" customWidth="1"/>
    <col min="15877" max="15877" width="9.86328125" style="2" customWidth="1"/>
    <col min="15878" max="15878" width="2.3984375" style="2" customWidth="1"/>
    <col min="15879" max="15879" width="8.73046875" style="2" customWidth="1"/>
    <col min="15880" max="15880" width="11.1328125" style="2" customWidth="1"/>
    <col min="15881" max="15881" width="2.265625" style="2" customWidth="1"/>
    <col min="15882" max="15883" width="8.73046875" style="2" customWidth="1"/>
    <col min="15884" max="16125" width="9.1328125" style="2"/>
    <col min="16126" max="16126" width="21.73046875" style="2" customWidth="1"/>
    <col min="16127" max="16127" width="2.265625" style="2" customWidth="1"/>
    <col min="16128" max="16128" width="10.73046875" style="2" customWidth="1"/>
    <col min="16129" max="16129" width="2.3984375" style="2" customWidth="1"/>
    <col min="16130" max="16130" width="12.1328125" style="2" customWidth="1"/>
    <col min="16131" max="16131" width="11.1328125" style="2" customWidth="1"/>
    <col min="16132" max="16132" width="12.86328125" style="2" customWidth="1"/>
    <col min="16133" max="16133" width="9.86328125" style="2" customWidth="1"/>
    <col min="16134" max="16134" width="2.3984375" style="2" customWidth="1"/>
    <col min="16135" max="16135" width="8.73046875" style="2" customWidth="1"/>
    <col min="16136" max="16136" width="11.1328125" style="2" customWidth="1"/>
    <col min="16137" max="16137" width="2.265625" style="2" customWidth="1"/>
    <col min="16138" max="16139" width="8.73046875" style="2" customWidth="1"/>
    <col min="16140" max="16384" width="9.1328125" style="2"/>
  </cols>
  <sheetData>
    <row r="1" spans="1:11" ht="6" customHeight="1" x14ac:dyDescent="0.35"/>
    <row r="2" spans="1:11" s="4" customFormat="1" ht="149.44999999999999" customHeight="1" x14ac:dyDescent="0.45">
      <c r="A2" s="49" t="s">
        <v>31</v>
      </c>
      <c r="B2" s="49"/>
      <c r="C2" s="49"/>
      <c r="D2" s="49"/>
      <c r="E2" s="49"/>
      <c r="F2" s="49"/>
      <c r="G2" s="49"/>
      <c r="H2" s="49"/>
      <c r="I2" s="49"/>
      <c r="J2" s="49"/>
      <c r="K2" s="49"/>
    </row>
    <row r="3" spans="1:11" ht="6" customHeight="1" x14ac:dyDescent="0.35"/>
    <row r="4" spans="1:11" s="5" customFormat="1" ht="25.5" customHeight="1" x14ac:dyDescent="0.35">
      <c r="B4" s="50" t="s">
        <v>1</v>
      </c>
      <c r="C4" s="50"/>
      <c r="D4" s="50"/>
      <c r="E4" s="50"/>
      <c r="F4" s="18"/>
      <c r="G4" s="24" t="s">
        <v>23</v>
      </c>
      <c r="I4" s="25" t="s">
        <v>2</v>
      </c>
      <c r="J4" s="27"/>
      <c r="K4" s="16" t="s">
        <v>10</v>
      </c>
    </row>
    <row r="5" spans="1:11" s="6" customFormat="1" ht="18.75" customHeight="1" x14ac:dyDescent="0.4">
      <c r="B5" s="7" t="s">
        <v>21</v>
      </c>
      <c r="C5" s="7" t="s">
        <v>20</v>
      </c>
      <c r="D5" s="7"/>
      <c r="E5" s="53" t="s">
        <v>4</v>
      </c>
      <c r="F5" s="19"/>
      <c r="G5" s="51" t="s">
        <v>3</v>
      </c>
      <c r="I5" s="55" t="s">
        <v>3</v>
      </c>
      <c r="J5" s="8"/>
      <c r="K5" s="56" t="s">
        <v>3</v>
      </c>
    </row>
    <row r="6" spans="1:11" s="10" customFormat="1" ht="12.75" customHeight="1" x14ac:dyDescent="0.4">
      <c r="A6" s="9" t="s">
        <v>5</v>
      </c>
      <c r="B6" s="11" t="s">
        <v>6</v>
      </c>
      <c r="C6" s="20" t="s">
        <v>22</v>
      </c>
      <c r="D6" s="11" t="s">
        <v>7</v>
      </c>
      <c r="E6" s="54"/>
      <c r="F6" s="19"/>
      <c r="G6" s="52"/>
      <c r="H6" s="9"/>
      <c r="I6" s="50"/>
      <c r="J6" s="12"/>
      <c r="K6" s="57"/>
    </row>
    <row r="7" spans="1:11" ht="6" customHeight="1" x14ac:dyDescent="0.4">
      <c r="B7" s="14"/>
      <c r="C7" s="14"/>
      <c r="D7" s="14"/>
      <c r="E7" s="21"/>
      <c r="F7" s="21"/>
      <c r="G7" s="22"/>
    </row>
    <row r="8" spans="1:11" ht="13.15" x14ac:dyDescent="0.4">
      <c r="A8" s="2" t="s">
        <v>11</v>
      </c>
      <c r="B8" s="14">
        <v>1.25E-3</v>
      </c>
      <c r="C8" s="14">
        <v>1.32E-3</v>
      </c>
      <c r="D8" s="14">
        <v>4.9399999999999999E-3</v>
      </c>
      <c r="E8" s="21">
        <v>7.5900000000000004E-3</v>
      </c>
      <c r="F8" s="21"/>
      <c r="G8" s="22">
        <v>1.81</v>
      </c>
      <c r="I8" s="15">
        <v>1.44E-2</v>
      </c>
      <c r="K8" s="14">
        <v>1.21E-2</v>
      </c>
    </row>
    <row r="9" spans="1:11" ht="6" customHeight="1" x14ac:dyDescent="0.4">
      <c r="B9" s="14"/>
      <c r="C9" s="14"/>
      <c r="D9" s="14"/>
      <c r="E9" s="21"/>
      <c r="F9" s="21"/>
      <c r="G9" s="22"/>
      <c r="I9" s="15"/>
      <c r="K9" s="14"/>
    </row>
    <row r="10" spans="1:11" ht="13.15" x14ac:dyDescent="0.4">
      <c r="A10" s="2" t="s">
        <v>12</v>
      </c>
      <c r="B10" s="14">
        <v>1.1199999999999999E-3</v>
      </c>
      <c r="C10" s="14">
        <v>7.1000000000000002E-4</v>
      </c>
      <c r="D10" s="14">
        <v>2.6199999999999999E-3</v>
      </c>
      <c r="E10" s="21">
        <v>4.5050000000000003E-3</v>
      </c>
      <c r="F10" s="21"/>
      <c r="G10" s="22">
        <v>1.59</v>
      </c>
      <c r="I10" s="15">
        <v>7.7000000000000002E-3</v>
      </c>
      <c r="K10" s="14">
        <v>1.12E-2</v>
      </c>
    </row>
    <row r="11" spans="1:11" ht="13.15" x14ac:dyDescent="0.4">
      <c r="A11" s="2" t="s">
        <v>13</v>
      </c>
      <c r="B11" s="14">
        <v>1.325E-3</v>
      </c>
      <c r="C11" s="14">
        <v>1.4E-3</v>
      </c>
      <c r="D11" s="14">
        <v>5.5999999999999999E-3</v>
      </c>
      <c r="E11" s="21">
        <v>8.3999999999999995E-3</v>
      </c>
      <c r="F11" s="21"/>
      <c r="G11" s="22">
        <v>2.12</v>
      </c>
      <c r="I11" s="15">
        <v>1.7299999999999999E-2</v>
      </c>
      <c r="K11" s="14">
        <v>1.2999999999999999E-2</v>
      </c>
    </row>
    <row r="12" spans="1:11" ht="13.15" x14ac:dyDescent="0.4">
      <c r="A12" s="2" t="s">
        <v>14</v>
      </c>
      <c r="B12" s="14">
        <v>1.6000000000000001E-3</v>
      </c>
      <c r="C12" s="14">
        <v>2.8E-3</v>
      </c>
      <c r="D12" s="14">
        <v>1.03E-2</v>
      </c>
      <c r="E12" s="21">
        <v>1.46E-2</v>
      </c>
      <c r="F12" s="21"/>
      <c r="G12" s="22">
        <v>2.0699999999999998</v>
      </c>
      <c r="I12" s="15">
        <v>2.8500000000000001E-2</v>
      </c>
      <c r="K12" s="14">
        <v>1.34E-2</v>
      </c>
    </row>
    <row r="13" spans="1:11" ht="6" customHeight="1" x14ac:dyDescent="0.4">
      <c r="B13" s="14"/>
      <c r="C13" s="14"/>
      <c r="D13" s="14"/>
      <c r="E13" s="21"/>
      <c r="F13" s="21"/>
      <c r="G13" s="22"/>
      <c r="I13" s="15"/>
      <c r="K13" s="14"/>
    </row>
    <row r="14" spans="1:11" ht="13.15" x14ac:dyDescent="0.4">
      <c r="A14" s="2" t="s">
        <v>15</v>
      </c>
      <c r="B14" s="14">
        <v>1.258E-3</v>
      </c>
      <c r="C14" s="14">
        <v>1.1689999999999999E-3</v>
      </c>
      <c r="D14" s="14">
        <v>4.9689000000000001E-3</v>
      </c>
      <c r="E14" s="21">
        <v>7.4289999999999998E-3</v>
      </c>
      <c r="F14" s="21"/>
      <c r="G14" s="22">
        <v>1.63</v>
      </c>
      <c r="I14" s="15">
        <v>1.21E-2</v>
      </c>
      <c r="K14" s="14">
        <v>1.14E-2</v>
      </c>
    </row>
    <row r="15" spans="1:11" ht="13.15" x14ac:dyDescent="0.4">
      <c r="A15" s="2" t="s">
        <v>16</v>
      </c>
      <c r="B15" s="14">
        <v>1.23E-3</v>
      </c>
      <c r="C15" s="14">
        <v>1.1299999999999999E-3</v>
      </c>
      <c r="D15" s="14">
        <v>4.1000000000000003E-3</v>
      </c>
      <c r="E15" s="21">
        <v>6.6E-3</v>
      </c>
      <c r="F15" s="21"/>
      <c r="G15" s="22">
        <v>1.44</v>
      </c>
      <c r="I15" s="15">
        <v>1.04E-2</v>
      </c>
      <c r="K15" s="14">
        <v>1.0699999999999999E-2</v>
      </c>
    </row>
    <row r="16" spans="1:11" ht="13.15" x14ac:dyDescent="0.4">
      <c r="A16" s="2" t="s">
        <v>17</v>
      </c>
      <c r="B16" s="14">
        <v>1.2999999999999999E-3</v>
      </c>
      <c r="C16" s="14">
        <v>1.5E-3</v>
      </c>
      <c r="D16" s="14">
        <v>5.4999999999999997E-3</v>
      </c>
      <c r="E16" s="21">
        <v>8.3999999999999995E-3</v>
      </c>
      <c r="F16" s="21"/>
      <c r="G16" s="22">
        <v>2.15</v>
      </c>
      <c r="I16" s="15">
        <v>1.84E-2</v>
      </c>
      <c r="K16" s="14">
        <v>1.3299999999999999E-2</v>
      </c>
    </row>
    <row r="17" spans="1:11" ht="6" customHeight="1" x14ac:dyDescent="0.4">
      <c r="B17" s="14"/>
      <c r="C17" s="14"/>
      <c r="D17" s="14"/>
      <c r="E17" s="21"/>
      <c r="F17" s="21"/>
      <c r="G17" s="22"/>
      <c r="I17" s="15"/>
      <c r="K17" s="14"/>
    </row>
    <row r="18" spans="1:11" ht="13.15" x14ac:dyDescent="0.4">
      <c r="A18" s="2" t="s">
        <v>18</v>
      </c>
      <c r="B18" s="14">
        <v>1.14E-3</v>
      </c>
      <c r="C18" s="14">
        <v>9.7999999999999997E-4</v>
      </c>
      <c r="D18" s="14">
        <v>6.4999999999999997E-3</v>
      </c>
      <c r="E18" s="21">
        <v>8.6E-3</v>
      </c>
      <c r="F18" s="21"/>
      <c r="G18" s="22">
        <v>1.47</v>
      </c>
      <c r="I18" s="15">
        <v>1.44E-2</v>
      </c>
      <c r="K18" s="14">
        <v>9.4000000000000004E-3</v>
      </c>
    </row>
    <row r="19" spans="1:11" ht="13.15" x14ac:dyDescent="0.4">
      <c r="A19" s="2" t="s">
        <v>19</v>
      </c>
      <c r="B19" s="14">
        <v>1.2999999999999999E-3</v>
      </c>
      <c r="C19" s="14">
        <v>1.4E-3</v>
      </c>
      <c r="D19" s="14">
        <v>4.5999999999999999E-3</v>
      </c>
      <c r="E19" s="21">
        <v>7.3000000000000001E-3</v>
      </c>
      <c r="F19" s="21"/>
      <c r="G19" s="22">
        <v>1.88</v>
      </c>
      <c r="I19" s="15">
        <v>1.44E-2</v>
      </c>
      <c r="K19" s="14">
        <v>1.2699999999999999E-2</v>
      </c>
    </row>
    <row r="20" spans="1:11" ht="6" customHeight="1" x14ac:dyDescent="0.35">
      <c r="B20" s="14"/>
      <c r="C20" s="14"/>
      <c r="D20" s="14"/>
      <c r="E20" s="14"/>
      <c r="F20" s="14"/>
      <c r="G20" s="23"/>
    </row>
    <row r="21" spans="1:11" ht="13.15" x14ac:dyDescent="0.4">
      <c r="A21" s="2" t="s">
        <v>8</v>
      </c>
      <c r="B21" s="14">
        <v>1.23E-3</v>
      </c>
      <c r="C21" s="14">
        <v>1.32E-3</v>
      </c>
      <c r="D21" s="14">
        <v>6.8300000000000001E-3</v>
      </c>
      <c r="E21" s="21">
        <v>9.4149999999999998E-3</v>
      </c>
      <c r="F21" s="21"/>
      <c r="G21" s="22">
        <v>1.95</v>
      </c>
      <c r="I21" s="15">
        <v>1.89E-2</v>
      </c>
      <c r="K21" s="14">
        <v>1.21E-2</v>
      </c>
    </row>
    <row r="22" spans="1:11" ht="13.15" x14ac:dyDescent="0.4">
      <c r="A22" s="2" t="s">
        <v>9</v>
      </c>
      <c r="B22" s="14">
        <v>1.2999999999999999E-3</v>
      </c>
      <c r="C22" s="14">
        <v>1.2999999999999999E-3</v>
      </c>
      <c r="D22" s="14">
        <v>3.0000000000000001E-3</v>
      </c>
      <c r="E22" s="21">
        <v>5.5999999999999999E-3</v>
      </c>
      <c r="F22" s="21"/>
      <c r="G22" s="22">
        <v>1.65</v>
      </c>
      <c r="I22" s="15">
        <v>9.5999999999999992E-3</v>
      </c>
      <c r="K22" s="14">
        <v>1.2E-2</v>
      </c>
    </row>
    <row r="23" spans="1:11" ht="6" customHeight="1" x14ac:dyDescent="0.4">
      <c r="E23" s="13"/>
      <c r="F23" s="13"/>
      <c r="G23" s="13"/>
      <c r="I23" s="15"/>
      <c r="K23" s="14"/>
    </row>
  </sheetData>
  <mergeCells count="6">
    <mergeCell ref="A2:K2"/>
    <mergeCell ref="B4:E4"/>
    <mergeCell ref="G5:G6"/>
    <mergeCell ref="E5:E6"/>
    <mergeCell ref="I5:I6"/>
    <mergeCell ref="K5:K6"/>
  </mergeCells>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showGridLines="0" workbookViewId="0">
      <selection activeCell="F2" sqref="A1:XFD1048576"/>
    </sheetView>
  </sheetViews>
  <sheetFormatPr defaultColWidth="9.1328125" defaultRowHeight="15.4" x14ac:dyDescent="0.45"/>
  <cols>
    <col min="1" max="1" width="7.86328125" style="17" bestFit="1" customWidth="1"/>
    <col min="2" max="2" width="13.265625" style="36" bestFit="1" customWidth="1"/>
    <col min="3" max="3" width="10.59765625" style="1" bestFit="1" customWidth="1"/>
    <col min="4" max="4" width="14.1328125" style="36" bestFit="1" customWidth="1"/>
    <col min="5" max="5" width="10.59765625" style="1" bestFit="1" customWidth="1"/>
    <col min="6" max="16384" width="9.1328125" style="1"/>
  </cols>
  <sheetData>
    <row r="1" spans="1:5" x14ac:dyDescent="0.45">
      <c r="A1" s="60" t="s">
        <v>0</v>
      </c>
      <c r="B1" s="58" t="s">
        <v>24</v>
      </c>
      <c r="C1" s="59"/>
      <c r="D1" s="61" t="s">
        <v>25</v>
      </c>
      <c r="E1" s="62"/>
    </row>
    <row r="2" spans="1:5" x14ac:dyDescent="0.45">
      <c r="A2" s="60"/>
      <c r="B2" s="34" t="s">
        <v>26</v>
      </c>
      <c r="C2" s="33" t="s">
        <v>27</v>
      </c>
      <c r="D2" s="34" t="s">
        <v>26</v>
      </c>
      <c r="E2" s="33" t="s">
        <v>27</v>
      </c>
    </row>
    <row r="3" spans="1:5" x14ac:dyDescent="0.45">
      <c r="A3" s="30">
        <v>36553</v>
      </c>
      <c r="B3" s="35">
        <v>668000</v>
      </c>
      <c r="C3" s="31"/>
      <c r="D3" s="35">
        <v>-7211000</v>
      </c>
      <c r="E3" s="31"/>
    </row>
    <row r="4" spans="1:5" x14ac:dyDescent="0.45">
      <c r="A4" s="30">
        <v>36584</v>
      </c>
      <c r="B4" s="35">
        <v>968000</v>
      </c>
      <c r="C4" s="32">
        <v>1.2160729161340591E-2</v>
      </c>
      <c r="D4" s="35">
        <v>-4312000</v>
      </c>
      <c r="E4" s="32">
        <v>-5.4170520809608082E-2</v>
      </c>
    </row>
    <row r="5" spans="1:5" x14ac:dyDescent="0.45">
      <c r="A5" s="30">
        <v>36613</v>
      </c>
      <c r="B5" s="35">
        <v>1855000</v>
      </c>
      <c r="C5" s="32">
        <v>2.2598154811321366E-2</v>
      </c>
      <c r="D5" s="35">
        <v>-4889000</v>
      </c>
      <c r="E5" s="32">
        <v>-5.9559233893558036E-2</v>
      </c>
    </row>
    <row r="6" spans="1:5" x14ac:dyDescent="0.45">
      <c r="A6" s="30">
        <v>36644</v>
      </c>
      <c r="B6" s="35">
        <v>940000</v>
      </c>
      <c r="C6" s="32">
        <v>1.172123506354599E-2</v>
      </c>
      <c r="D6" s="35">
        <v>-3740000</v>
      </c>
      <c r="E6" s="32">
        <v>-4.663555227410851E-2</v>
      </c>
    </row>
    <row r="7" spans="1:5" x14ac:dyDescent="0.45">
      <c r="A7" s="30">
        <v>36674</v>
      </c>
      <c r="B7" s="35">
        <v>506000</v>
      </c>
      <c r="C7" s="32">
        <v>6.8200898443053016E-3</v>
      </c>
      <c r="D7" s="35">
        <v>-2143000</v>
      </c>
      <c r="E7" s="32">
        <v>-2.8884293550091422E-2</v>
      </c>
    </row>
    <row r="8" spans="1:5" x14ac:dyDescent="0.45">
      <c r="A8" s="30">
        <v>36705</v>
      </c>
      <c r="B8" s="35">
        <v>734000</v>
      </c>
      <c r="C8" s="32">
        <v>1.0514333098771072E-2</v>
      </c>
      <c r="D8" s="35">
        <v>-1977000</v>
      </c>
      <c r="E8" s="32">
        <v>-2.8319940785109549E-2</v>
      </c>
    </row>
    <row r="9" spans="1:5" x14ac:dyDescent="0.45">
      <c r="A9" s="30">
        <v>36735</v>
      </c>
      <c r="B9" s="35">
        <v>463000</v>
      </c>
      <c r="C9" s="32">
        <v>6.5964501381671359E-3</v>
      </c>
      <c r="D9" s="35">
        <v>-2910000</v>
      </c>
      <c r="E9" s="32">
        <v>-4.1459330242043985E-2</v>
      </c>
    </row>
    <row r="10" spans="1:5" x14ac:dyDescent="0.45">
      <c r="A10" s="30">
        <v>36766</v>
      </c>
      <c r="B10" s="35">
        <v>358000</v>
      </c>
      <c r="C10" s="32">
        <v>5.4425723482054407E-3</v>
      </c>
      <c r="D10" s="35">
        <v>-3488000</v>
      </c>
      <c r="E10" s="32">
        <v>-5.3027073604861953E-2</v>
      </c>
    </row>
    <row r="11" spans="1:5" x14ac:dyDescent="0.45">
      <c r="A11" s="30">
        <v>36797</v>
      </c>
      <c r="B11" s="35">
        <v>303000</v>
      </c>
      <c r="C11" s="32">
        <v>4.606422965101253E-3</v>
      </c>
      <c r="D11" s="35">
        <v>-2945000</v>
      </c>
      <c r="E11" s="32">
        <v>-4.4771998786215149E-2</v>
      </c>
    </row>
    <row r="12" spans="1:5" x14ac:dyDescent="0.45">
      <c r="A12" s="30">
        <v>36827</v>
      </c>
      <c r="B12" s="35">
        <v>221000</v>
      </c>
      <c r="C12" s="32">
        <v>3.4816271228394298E-3</v>
      </c>
      <c r="D12" s="35">
        <v>-5770000</v>
      </c>
      <c r="E12" s="32">
        <v>-9.0900400446984206E-2</v>
      </c>
    </row>
    <row r="13" spans="1:5" x14ac:dyDescent="0.45">
      <c r="A13" s="30">
        <v>36858</v>
      </c>
      <c r="B13" s="35">
        <v>171000</v>
      </c>
      <c r="C13" s="32">
        <v>3.3674442305449996E-3</v>
      </c>
      <c r="D13" s="35">
        <v>-2760000</v>
      </c>
      <c r="E13" s="32">
        <v>-5.4351731440375431E-2</v>
      </c>
    </row>
    <row r="14" spans="1:5" x14ac:dyDescent="0.45">
      <c r="A14" s="30">
        <v>36888</v>
      </c>
      <c r="B14" s="35">
        <v>229000</v>
      </c>
      <c r="C14" s="32">
        <v>4.9377611380258622E-3</v>
      </c>
      <c r="D14" s="35">
        <v>-3201000</v>
      </c>
      <c r="E14" s="32">
        <v>-6.9020844553802557E-2</v>
      </c>
    </row>
    <row r="15" spans="1:5" x14ac:dyDescent="0.45">
      <c r="A15" s="30">
        <v>36919</v>
      </c>
      <c r="B15" s="35">
        <v>998000</v>
      </c>
      <c r="C15" s="32">
        <v>2.2500996593488903E-2</v>
      </c>
      <c r="D15" s="35">
        <v>-2012000</v>
      </c>
      <c r="E15" s="32">
        <v>-4.53627306073143E-2</v>
      </c>
    </row>
    <row r="16" spans="1:5" x14ac:dyDescent="0.45">
      <c r="A16" s="30">
        <v>36950</v>
      </c>
      <c r="B16" s="35">
        <v>1208000</v>
      </c>
      <c r="C16" s="32">
        <v>2.6039533530210601E-2</v>
      </c>
      <c r="D16" s="35">
        <v>-3127000</v>
      </c>
      <c r="E16" s="32">
        <v>-6.7405315686232245E-2</v>
      </c>
    </row>
    <row r="17" spans="1:5" x14ac:dyDescent="0.45">
      <c r="A17" s="30">
        <v>36978</v>
      </c>
      <c r="B17" s="35">
        <v>1711000</v>
      </c>
      <c r="C17" s="32">
        <v>3.7278312780513315E-2</v>
      </c>
      <c r="D17" s="35">
        <v>-2586000</v>
      </c>
      <c r="E17" s="32">
        <v>-5.6342324284282541E-2</v>
      </c>
    </row>
    <row r="18" spans="1:5" x14ac:dyDescent="0.45">
      <c r="A18" s="30">
        <v>37009</v>
      </c>
      <c r="B18" s="35">
        <v>442000</v>
      </c>
      <c r="C18" s="32">
        <v>1.0045585138061341E-2</v>
      </c>
      <c r="D18" s="35">
        <v>-1287000</v>
      </c>
      <c r="E18" s="32">
        <v>-2.9250380254943316E-2</v>
      </c>
    </row>
    <row r="19" spans="1:5" x14ac:dyDescent="0.45">
      <c r="A19" s="30">
        <v>37039</v>
      </c>
      <c r="B19" s="35">
        <v>748000</v>
      </c>
      <c r="C19" s="32">
        <v>1.6729776842222415E-2</v>
      </c>
      <c r="D19" s="35">
        <v>-781000</v>
      </c>
      <c r="E19" s="32">
        <v>-1.7467855232320462E-2</v>
      </c>
    </row>
    <row r="20" spans="1:5" x14ac:dyDescent="0.45">
      <c r="A20" s="30">
        <v>37070</v>
      </c>
      <c r="B20" s="35">
        <v>327000</v>
      </c>
      <c r="C20" s="32">
        <v>6.9432885567661294E-3</v>
      </c>
      <c r="D20" s="35">
        <v>-940000</v>
      </c>
      <c r="E20" s="32">
        <v>-1.995930043841028E-2</v>
      </c>
    </row>
    <row r="21" spans="1:5" x14ac:dyDescent="0.45">
      <c r="A21" s="30">
        <v>37100</v>
      </c>
      <c r="B21" s="35">
        <v>314000</v>
      </c>
      <c r="C21" s="32">
        <v>6.6739172897604471E-3</v>
      </c>
      <c r="D21" s="35">
        <v>-571000</v>
      </c>
      <c r="E21" s="32">
        <v>-1.2136327300806417E-2</v>
      </c>
    </row>
    <row r="22" spans="1:5" x14ac:dyDescent="0.45">
      <c r="A22" s="30">
        <v>37131</v>
      </c>
      <c r="B22" s="35">
        <v>843000</v>
      </c>
      <c r="C22" s="32">
        <v>1.768366960939291E-2</v>
      </c>
      <c r="D22" s="35">
        <v>-440000</v>
      </c>
      <c r="E22" s="32">
        <v>-9.2299105909049595E-3</v>
      </c>
    </row>
    <row r="23" spans="1:5" x14ac:dyDescent="0.45">
      <c r="A23" s="30">
        <v>37162</v>
      </c>
      <c r="B23" s="35">
        <v>248000</v>
      </c>
      <c r="C23" s="32">
        <v>5.0977470383631361E-3</v>
      </c>
      <c r="D23" s="35">
        <v>-826000</v>
      </c>
      <c r="E23" s="32">
        <v>-1.6978786506806252E-2</v>
      </c>
    </row>
    <row r="24" spans="1:5" x14ac:dyDescent="0.45">
      <c r="A24" s="30">
        <v>37192</v>
      </c>
      <c r="B24" s="35">
        <v>1020000</v>
      </c>
      <c r="C24" s="32">
        <v>2.3137646311586969E-2</v>
      </c>
      <c r="D24" s="35">
        <v>-396000</v>
      </c>
      <c r="E24" s="32">
        <v>-8.9828509209690585E-3</v>
      </c>
    </row>
    <row r="25" spans="1:5" x14ac:dyDescent="0.45">
      <c r="A25" s="30">
        <v>37223</v>
      </c>
      <c r="B25" s="35">
        <v>3054000</v>
      </c>
      <c r="C25" s="32">
        <v>6.5045827170681386E-2</v>
      </c>
      <c r="D25" s="35">
        <v>-1163000</v>
      </c>
      <c r="E25" s="32">
        <v>-2.4770234773903877E-2</v>
      </c>
    </row>
    <row r="26" spans="1:5" x14ac:dyDescent="0.45">
      <c r="A26" s="30">
        <v>37253</v>
      </c>
      <c r="B26" s="35">
        <v>6524000</v>
      </c>
      <c r="C26" s="32">
        <v>0.1244911206002197</v>
      </c>
      <c r="D26" s="35">
        <v>-2018000</v>
      </c>
      <c r="E26" s="32">
        <v>-3.8507523202213879E-2</v>
      </c>
    </row>
    <row r="27" spans="1:5" x14ac:dyDescent="0.45">
      <c r="A27" s="30">
        <v>37284</v>
      </c>
      <c r="B27" s="35">
        <v>8613000</v>
      </c>
      <c r="C27" s="32">
        <v>0.14341405065068569</v>
      </c>
      <c r="D27" s="35">
        <v>-1813000</v>
      </c>
      <c r="E27" s="32">
        <v>-3.0188049904759449E-2</v>
      </c>
    </row>
    <row r="28" spans="1:5" x14ac:dyDescent="0.45">
      <c r="A28" s="30">
        <v>37315</v>
      </c>
      <c r="B28" s="35">
        <v>2297000</v>
      </c>
      <c r="C28" s="32">
        <v>3.4335738075689209E-2</v>
      </c>
      <c r="D28" s="35">
        <v>-4271000</v>
      </c>
      <c r="E28" s="32">
        <v>-6.3843246548223168E-2</v>
      </c>
    </row>
    <row r="29" spans="1:5" x14ac:dyDescent="0.45">
      <c r="A29" s="30">
        <v>37343</v>
      </c>
      <c r="B29" s="35">
        <v>8182000</v>
      </c>
      <c r="C29" s="32">
        <v>0.12551596811783958</v>
      </c>
      <c r="D29" s="35">
        <v>-1415000</v>
      </c>
      <c r="E29" s="32">
        <v>-2.1706807001557443E-2</v>
      </c>
    </row>
    <row r="30" spans="1:5" x14ac:dyDescent="0.45">
      <c r="A30" s="30">
        <v>37374</v>
      </c>
      <c r="B30" s="35">
        <v>8037000</v>
      </c>
      <c r="C30" s="32">
        <v>0.10403343059990942</v>
      </c>
      <c r="D30" s="35">
        <v>-1439000</v>
      </c>
      <c r="E30" s="32">
        <v>-1.8626864082775869E-2</v>
      </c>
    </row>
    <row r="31" spans="1:5" x14ac:dyDescent="0.45">
      <c r="A31" s="30">
        <v>37404</v>
      </c>
      <c r="B31" s="35">
        <v>6269000</v>
      </c>
      <c r="C31" s="32">
        <v>7.3860182685957301E-2</v>
      </c>
      <c r="D31" s="35">
        <v>-1952000</v>
      </c>
      <c r="E31" s="32">
        <v>-2.2998098038441321E-2</v>
      </c>
    </row>
    <row r="32" spans="1:5" x14ac:dyDescent="0.45">
      <c r="A32" s="30">
        <v>37435</v>
      </c>
      <c r="B32" s="35">
        <v>1279000</v>
      </c>
      <c r="C32" s="32">
        <v>1.4664026851380971E-2</v>
      </c>
      <c r="D32" s="35">
        <v>-6789000</v>
      </c>
      <c r="E32" s="32">
        <v>-7.7837434162646921E-2</v>
      </c>
    </row>
    <row r="33" spans="1:5" x14ac:dyDescent="0.45">
      <c r="A33" s="30">
        <v>37465</v>
      </c>
      <c r="B33" s="35">
        <v>710000</v>
      </c>
      <c r="C33" s="32">
        <v>8.9780961514644778E-3</v>
      </c>
      <c r="D33" s="35">
        <v>-10278000</v>
      </c>
      <c r="E33" s="32">
        <v>-0.12996742569683367</v>
      </c>
    </row>
    <row r="34" spans="1:5" x14ac:dyDescent="0.45">
      <c r="A34" s="30">
        <v>37496</v>
      </c>
      <c r="B34" s="35">
        <v>229000</v>
      </c>
      <c r="C34" s="32">
        <v>3.8238158639967881E-3</v>
      </c>
      <c r="D34" s="35">
        <v>-4951000</v>
      </c>
      <c r="E34" s="32">
        <v>-8.2671232937327949E-2</v>
      </c>
    </row>
    <row r="35" spans="1:5" x14ac:dyDescent="0.45">
      <c r="A35" s="30">
        <v>37527</v>
      </c>
      <c r="B35" s="35">
        <v>228000</v>
      </c>
      <c r="C35" s="32">
        <v>4.1009682853776052E-3</v>
      </c>
      <c r="D35" s="35">
        <v>-1817000</v>
      </c>
      <c r="E35" s="32">
        <v>-3.2681839361978549E-2</v>
      </c>
    </row>
    <row r="36" spans="1:5" x14ac:dyDescent="0.45">
      <c r="A36" s="30">
        <v>37557</v>
      </c>
      <c r="B36" s="35">
        <v>336000</v>
      </c>
      <c r="C36" s="32">
        <v>6.6889917073623458E-3</v>
      </c>
      <c r="D36" s="35">
        <v>-2248000</v>
      </c>
      <c r="E36" s="32">
        <v>-4.4752539756400457E-2</v>
      </c>
    </row>
    <row r="37" spans="1:5" x14ac:dyDescent="0.45">
      <c r="A37" s="30">
        <v>37588</v>
      </c>
      <c r="B37" s="35">
        <v>647000</v>
      </c>
      <c r="C37" s="32">
        <v>1.2808064892031082E-2</v>
      </c>
      <c r="D37" s="35">
        <v>-986000</v>
      </c>
      <c r="E37" s="32">
        <v>-1.9518936605166376E-2</v>
      </c>
    </row>
    <row r="38" spans="1:5" x14ac:dyDescent="0.45">
      <c r="A38" s="30">
        <v>37618</v>
      </c>
      <c r="B38" s="35">
        <v>4969000</v>
      </c>
      <c r="C38" s="32">
        <v>9.0972621451790858E-2</v>
      </c>
      <c r="D38" s="35">
        <v>-772000</v>
      </c>
      <c r="E38" s="32">
        <v>-1.4133802326581311E-2</v>
      </c>
    </row>
    <row r="39" spans="1:5" x14ac:dyDescent="0.45">
      <c r="A39" s="30">
        <v>37649</v>
      </c>
      <c r="B39" s="35">
        <v>7797000</v>
      </c>
      <c r="C39" s="32">
        <v>0.13523138276907287</v>
      </c>
      <c r="D39" s="35">
        <v>-4410000</v>
      </c>
      <c r="E39" s="32">
        <v>-7.648716147385036E-2</v>
      </c>
    </row>
    <row r="40" spans="1:5" x14ac:dyDescent="0.45">
      <c r="A40" s="30">
        <v>37680</v>
      </c>
      <c r="B40" s="35">
        <v>297000</v>
      </c>
      <c r="C40" s="32">
        <v>5.037067303410768E-3</v>
      </c>
      <c r="D40" s="35">
        <v>-1717000</v>
      </c>
      <c r="E40" s="32">
        <v>-2.9120015353388175E-2</v>
      </c>
    </row>
    <row r="41" spans="1:5" x14ac:dyDescent="0.45">
      <c r="A41" s="30">
        <v>37708</v>
      </c>
      <c r="B41" s="35">
        <v>306000</v>
      </c>
      <c r="C41" s="32">
        <v>5.5050582400080535E-3</v>
      </c>
      <c r="D41" s="35">
        <v>-3170000</v>
      </c>
      <c r="E41" s="32">
        <v>-5.7029524904658596E-2</v>
      </c>
    </row>
    <row r="42" spans="1:5" x14ac:dyDescent="0.45">
      <c r="A42" s="30">
        <v>37739</v>
      </c>
      <c r="B42" s="35">
        <v>2689000</v>
      </c>
      <c r="C42" s="32">
        <v>5.0495280015200039E-2</v>
      </c>
      <c r="D42" s="35">
        <v>-5072000</v>
      </c>
      <c r="E42" s="32">
        <v>-9.5244351148045595E-2</v>
      </c>
    </row>
    <row r="43" spans="1:5" x14ac:dyDescent="0.45">
      <c r="A43" s="30">
        <v>37769</v>
      </c>
      <c r="B43" s="35">
        <v>8193000</v>
      </c>
      <c r="C43" s="32">
        <v>0.14553519756229877</v>
      </c>
      <c r="D43" s="35">
        <v>-1063000</v>
      </c>
      <c r="E43" s="32">
        <v>-1.88824502634839E-2</v>
      </c>
    </row>
    <row r="44" spans="1:5" x14ac:dyDescent="0.45">
      <c r="A44" s="30">
        <v>37800</v>
      </c>
      <c r="B44" s="35">
        <v>37352000</v>
      </c>
      <c r="C44" s="32">
        <v>0.53590702615690289</v>
      </c>
      <c r="D44" s="35">
        <v>-5218000</v>
      </c>
      <c r="E44" s="32">
        <v>-7.4865144101700559E-2</v>
      </c>
    </row>
    <row r="45" spans="1:5" x14ac:dyDescent="0.45">
      <c r="A45" s="30">
        <v>37830</v>
      </c>
      <c r="B45" s="35">
        <v>19507000</v>
      </c>
      <c r="C45" s="32">
        <v>0.1904580209315386</v>
      </c>
      <c r="D45" s="35">
        <v>-18088000</v>
      </c>
      <c r="E45" s="32">
        <v>-0.17660351066846108</v>
      </c>
    </row>
    <row r="46" spans="1:5" x14ac:dyDescent="0.45">
      <c r="A46" s="30">
        <v>37861</v>
      </c>
      <c r="B46" s="35">
        <v>36272000</v>
      </c>
      <c r="C46" s="32">
        <v>0.32834018244388075</v>
      </c>
      <c r="D46" s="35">
        <v>-9075000</v>
      </c>
      <c r="E46" s="32">
        <v>-8.2148410776307274E-2</v>
      </c>
    </row>
    <row r="47" spans="1:5" x14ac:dyDescent="0.45">
      <c r="A47" s="30">
        <v>37892</v>
      </c>
      <c r="B47" s="35">
        <v>15979000</v>
      </c>
      <c r="C47" s="32">
        <v>0.11331820438266789</v>
      </c>
      <c r="D47" s="35">
        <v>-8281000</v>
      </c>
      <c r="E47" s="32">
        <v>-5.8726331465853487E-2</v>
      </c>
    </row>
    <row r="48" spans="1:5" x14ac:dyDescent="0.45">
      <c r="A48" s="30">
        <v>37922</v>
      </c>
      <c r="B48" s="35">
        <v>7584000</v>
      </c>
      <c r="C48" s="32">
        <v>5.1700935556515372E-2</v>
      </c>
      <c r="D48" s="35">
        <v>-4832000</v>
      </c>
      <c r="E48" s="32">
        <v>-3.2940258519130051E-2</v>
      </c>
    </row>
    <row r="49" spans="1:5" x14ac:dyDescent="0.45">
      <c r="A49" s="30">
        <v>37953</v>
      </c>
      <c r="B49" s="35">
        <v>12141000</v>
      </c>
      <c r="C49" s="32">
        <v>7.4629918036913392E-2</v>
      </c>
      <c r="D49" s="35">
        <v>-3163000</v>
      </c>
      <c r="E49" s="32">
        <v>-1.9442750247158972E-2</v>
      </c>
    </row>
    <row r="50" spans="1:5" x14ac:dyDescent="0.45">
      <c r="A50" s="30">
        <v>37983</v>
      </c>
      <c r="B50" s="35">
        <v>34282000</v>
      </c>
      <c r="C50" s="32">
        <v>0.19170950720618768</v>
      </c>
      <c r="D50" s="35">
        <v>-7289000</v>
      </c>
      <c r="E50" s="32">
        <v>-4.0761058223729718E-2</v>
      </c>
    </row>
    <row r="51" spans="1:5" x14ac:dyDescent="0.45">
      <c r="A51" s="30">
        <v>38014</v>
      </c>
      <c r="B51" s="35">
        <v>50702000</v>
      </c>
      <c r="C51" s="32">
        <v>0.23153473922074547</v>
      </c>
      <c r="D51" s="35">
        <v>-10923000</v>
      </c>
      <c r="E51" s="32">
        <v>-4.9880753353086713E-2</v>
      </c>
    </row>
    <row r="52" spans="1:5" x14ac:dyDescent="0.45">
      <c r="A52" s="30">
        <v>38045</v>
      </c>
      <c r="B52" s="35">
        <v>40281000</v>
      </c>
      <c r="C52" s="32">
        <v>0.15012975819992538</v>
      </c>
      <c r="D52" s="35">
        <v>-8065000</v>
      </c>
      <c r="E52" s="32">
        <v>-3.0058749779856463E-2</v>
      </c>
    </row>
    <row r="53" spans="1:5" x14ac:dyDescent="0.45">
      <c r="A53" s="30">
        <v>38074</v>
      </c>
      <c r="B53" s="35">
        <v>68685000</v>
      </c>
      <c r="C53" s="32">
        <v>0.22125148809624473</v>
      </c>
      <c r="D53" s="35">
        <v>-26489000</v>
      </c>
      <c r="E53" s="32">
        <v>-8.5327664965879402E-2</v>
      </c>
    </row>
    <row r="54" spans="1:5" x14ac:dyDescent="0.45">
      <c r="A54" s="30">
        <v>38105</v>
      </c>
      <c r="B54" s="35">
        <v>45580000</v>
      </c>
      <c r="C54" s="32">
        <v>0.12939440378628578</v>
      </c>
      <c r="D54" s="35">
        <v>-22976000</v>
      </c>
      <c r="E54" s="32">
        <v>-6.52252264456714E-2</v>
      </c>
    </row>
    <row r="55" spans="1:5" x14ac:dyDescent="0.45">
      <c r="A55" s="30">
        <v>38135</v>
      </c>
      <c r="B55" s="35">
        <v>33609000</v>
      </c>
      <c r="C55" s="32">
        <v>9.3387575577345922E-2</v>
      </c>
      <c r="D55" s="35">
        <v>-41540000</v>
      </c>
      <c r="E55" s="32">
        <v>-0.11542503167255645</v>
      </c>
    </row>
    <row r="56" spans="1:5" x14ac:dyDescent="0.45">
      <c r="A56" s="30">
        <v>38166</v>
      </c>
      <c r="B56" s="35">
        <v>23070000</v>
      </c>
      <c r="C56" s="32">
        <v>6.5908169059578872E-2</v>
      </c>
      <c r="D56" s="35">
        <v>-23279000</v>
      </c>
      <c r="E56" s="32">
        <v>-6.6505256503594998E-2</v>
      </c>
    </row>
    <row r="57" spans="1:5" x14ac:dyDescent="0.45">
      <c r="A57" s="30">
        <v>38196</v>
      </c>
      <c r="B57" s="35">
        <v>18968000</v>
      </c>
      <c r="C57" s="32">
        <v>5.1978236234578187E-2</v>
      </c>
      <c r="D57" s="35">
        <v>-31375000</v>
      </c>
      <c r="E57" s="32">
        <v>-8.5977286053347243E-2</v>
      </c>
    </row>
    <row r="58" spans="1:5" x14ac:dyDescent="0.45">
      <c r="A58" s="30">
        <v>38227</v>
      </c>
      <c r="B58" s="35">
        <v>20623000</v>
      </c>
      <c r="C58" s="32">
        <v>6.1156365905888549E-2</v>
      </c>
      <c r="D58" s="35">
        <v>-25856000</v>
      </c>
      <c r="E58" s="32">
        <v>-7.6674537984902993E-2</v>
      </c>
    </row>
    <row r="59" spans="1:5" x14ac:dyDescent="0.45">
      <c r="A59" s="30">
        <v>38258</v>
      </c>
      <c r="B59" s="35">
        <v>20747000</v>
      </c>
      <c r="C59" s="32">
        <v>6.2119078635885033E-2</v>
      </c>
      <c r="D59" s="35">
        <v>-13420000</v>
      </c>
      <c r="E59" s="32">
        <v>-4.0181136323014274E-2</v>
      </c>
    </row>
    <row r="60" spans="1:5" x14ac:dyDescent="0.45">
      <c r="A60" s="30">
        <v>38288</v>
      </c>
      <c r="B60" s="35">
        <v>23712000</v>
      </c>
      <c r="C60" s="32">
        <v>6.7204510973559659E-2</v>
      </c>
      <c r="D60" s="35">
        <v>-8859000</v>
      </c>
      <c r="E60" s="32">
        <v>-2.5108163069954663E-2</v>
      </c>
    </row>
    <row r="61" spans="1:5" x14ac:dyDescent="0.45">
      <c r="A61" s="30">
        <v>38319</v>
      </c>
      <c r="B61" s="35">
        <v>44253000</v>
      </c>
      <c r="C61" s="32">
        <v>0.11914102607461918</v>
      </c>
      <c r="D61" s="35">
        <v>-18786000</v>
      </c>
      <c r="E61" s="32">
        <v>-5.057698496910483E-2</v>
      </c>
    </row>
    <row r="62" spans="1:5" x14ac:dyDescent="0.45">
      <c r="A62" s="30">
        <v>38349</v>
      </c>
      <c r="B62" s="35">
        <v>34382000</v>
      </c>
      <c r="C62" s="32">
        <v>8.414418742577133E-2</v>
      </c>
      <c r="D62" s="35">
        <v>-43594000</v>
      </c>
      <c r="E62" s="32">
        <v>-0.10668901479376056</v>
      </c>
    </row>
    <row r="63" spans="1:5" x14ac:dyDescent="0.45">
      <c r="A63" s="30">
        <v>38380</v>
      </c>
      <c r="B63" s="35">
        <v>22963000</v>
      </c>
      <c r="C63" s="32">
        <v>5.5131157920216382E-2</v>
      </c>
      <c r="D63" s="35">
        <v>-30414000</v>
      </c>
      <c r="E63" s="32">
        <v>-7.3020033836409051E-2</v>
      </c>
    </row>
    <row r="64" spans="1:5" x14ac:dyDescent="0.45">
      <c r="A64" s="30">
        <v>38411</v>
      </c>
      <c r="B64" s="35">
        <v>17305000</v>
      </c>
      <c r="C64" s="32">
        <v>4.3727695337742761E-2</v>
      </c>
      <c r="D64" s="35">
        <v>-35242000</v>
      </c>
      <c r="E64" s="32">
        <v>-8.905238018449757E-2</v>
      </c>
    </row>
    <row r="65" spans="1:5" x14ac:dyDescent="0.45">
      <c r="A65" s="30">
        <v>38439</v>
      </c>
      <c r="B65" s="35">
        <v>15885000</v>
      </c>
      <c r="C65" s="32">
        <v>4.1655415421394393E-2</v>
      </c>
      <c r="D65" s="35">
        <v>-33612000</v>
      </c>
      <c r="E65" s="32">
        <v>-8.8141128306195041E-2</v>
      </c>
    </row>
    <row r="66" spans="1:5" x14ac:dyDescent="0.45">
      <c r="A66" s="30">
        <v>38470</v>
      </c>
      <c r="B66" s="35">
        <v>16646000</v>
      </c>
      <c r="C66" s="32">
        <v>4.6840700551611013E-2</v>
      </c>
      <c r="D66" s="35">
        <v>-24423000</v>
      </c>
      <c r="E66" s="32">
        <v>-6.8724644333293033E-2</v>
      </c>
    </row>
    <row r="67" spans="1:5" x14ac:dyDescent="0.45">
      <c r="A67" s="30">
        <v>38500</v>
      </c>
      <c r="B67" s="35">
        <v>8370000</v>
      </c>
      <c r="C67" s="32">
        <v>2.6321903196247949E-2</v>
      </c>
      <c r="D67" s="35">
        <v>-29072000</v>
      </c>
      <c r="E67" s="32">
        <v>-9.142537272656158E-2</v>
      </c>
    </row>
    <row r="68" spans="1:5" x14ac:dyDescent="0.45">
      <c r="A68" s="30">
        <v>38531</v>
      </c>
      <c r="B68" s="35">
        <v>8712000</v>
      </c>
      <c r="C68" s="32">
        <v>2.7832563641974527E-2</v>
      </c>
      <c r="D68" s="35">
        <v>-15128000</v>
      </c>
      <c r="E68" s="32">
        <v>-4.8330007205669268E-2</v>
      </c>
    </row>
    <row r="69" spans="1:5" x14ac:dyDescent="0.45">
      <c r="A69" s="30">
        <v>38561</v>
      </c>
      <c r="B69" s="35">
        <v>6932000</v>
      </c>
      <c r="C69" s="32">
        <v>2.1670405092897825E-2</v>
      </c>
      <c r="D69" s="35">
        <v>-19388000</v>
      </c>
      <c r="E69" s="32">
        <v>-6.0609609627972162E-2</v>
      </c>
    </row>
    <row r="70" spans="1:5" x14ac:dyDescent="0.45">
      <c r="A70" s="30">
        <v>38592</v>
      </c>
      <c r="B70" s="35">
        <v>5926000</v>
      </c>
      <c r="C70" s="32">
        <v>1.8522042524584278E-2</v>
      </c>
      <c r="D70" s="35">
        <v>-18109000</v>
      </c>
      <c r="E70" s="32">
        <v>-5.6600686479530316E-2</v>
      </c>
    </row>
    <row r="71" spans="1:5" x14ac:dyDescent="0.45">
      <c r="A71" s="30">
        <v>38623</v>
      </c>
      <c r="B71" s="35">
        <v>4665000</v>
      </c>
      <c r="C71" s="32">
        <v>1.5378781667136679E-2</v>
      </c>
      <c r="D71" s="35">
        <v>-15056000</v>
      </c>
      <c r="E71" s="32">
        <v>-4.9634070049391174E-2</v>
      </c>
    </row>
    <row r="72" spans="1:5" x14ac:dyDescent="0.45">
      <c r="A72" s="30">
        <v>38653</v>
      </c>
      <c r="B72" s="35">
        <v>3396000</v>
      </c>
      <c r="C72" s="32">
        <v>1.1290470752254943E-2</v>
      </c>
      <c r="D72" s="35">
        <v>-12272000</v>
      </c>
      <c r="E72" s="32">
        <v>-4.0799957912742241E-2</v>
      </c>
    </row>
    <row r="73" spans="1:5" x14ac:dyDescent="0.45">
      <c r="A73" s="30">
        <v>38684</v>
      </c>
      <c r="B73" s="35">
        <v>3508000</v>
      </c>
      <c r="C73" s="32">
        <v>1.2561782853304627E-2</v>
      </c>
      <c r="D73" s="35">
        <v>-11176000</v>
      </c>
      <c r="E73" s="32">
        <v>-4.0020092693424325E-2</v>
      </c>
    </row>
    <row r="74" spans="1:5" x14ac:dyDescent="0.45">
      <c r="A74" s="30">
        <v>38714</v>
      </c>
      <c r="B74" s="35">
        <v>3215000</v>
      </c>
      <c r="C74" s="32">
        <v>1.1580486415729233E-2</v>
      </c>
      <c r="D74" s="35">
        <v>-11758000</v>
      </c>
      <c r="E74" s="32">
        <v>-4.2352522325394812E-2</v>
      </c>
    </row>
    <row r="75" spans="1:5" x14ac:dyDescent="0.45">
      <c r="A75" s="30">
        <v>38745</v>
      </c>
      <c r="B75" s="35">
        <v>4908000</v>
      </c>
      <c r="C75" s="32">
        <v>1.7833000944193451E-2</v>
      </c>
      <c r="D75" s="35">
        <v>-13112000</v>
      </c>
      <c r="E75" s="32">
        <v>-4.7641872123118281E-2</v>
      </c>
    </row>
    <row r="76" spans="1:5" x14ac:dyDescent="0.45">
      <c r="A76" s="30">
        <v>38776</v>
      </c>
      <c r="B76" s="35">
        <v>7727000</v>
      </c>
      <c r="C76" s="32">
        <v>2.6793495546247995E-2</v>
      </c>
      <c r="D76" s="35">
        <v>-19947000</v>
      </c>
      <c r="E76" s="32">
        <v>-6.9166540139900187E-2</v>
      </c>
    </row>
    <row r="77" spans="1:5" x14ac:dyDescent="0.45">
      <c r="A77" s="30">
        <v>38804</v>
      </c>
      <c r="B77" s="35">
        <v>5817000</v>
      </c>
      <c r="C77" s="32">
        <v>2.1422546662851143E-2</v>
      </c>
      <c r="D77" s="35">
        <v>-9303000</v>
      </c>
      <c r="E77" s="32">
        <v>-3.4260607117844968E-2</v>
      </c>
    </row>
    <row r="78" spans="1:5" x14ac:dyDescent="0.45">
      <c r="A78" s="30">
        <v>38835</v>
      </c>
      <c r="B78" s="35">
        <v>3410000</v>
      </c>
      <c r="C78" s="32">
        <v>1.2672064101350113E-2</v>
      </c>
      <c r="D78" s="35">
        <v>-7622000</v>
      </c>
      <c r="E78" s="32">
        <v>-2.8324478762607203E-2</v>
      </c>
    </row>
    <row r="79" spans="1:5" x14ac:dyDescent="0.45">
      <c r="A79" s="30">
        <v>38865</v>
      </c>
      <c r="B79" s="35">
        <v>5663000</v>
      </c>
      <c r="C79" s="32">
        <v>2.0815990503526789E-2</v>
      </c>
      <c r="D79" s="35">
        <v>-10089000</v>
      </c>
      <c r="E79" s="32">
        <v>-3.7085030582744441E-2</v>
      </c>
    </row>
    <row r="80" spans="1:5" x14ac:dyDescent="0.45">
      <c r="A80" s="30">
        <v>38896</v>
      </c>
      <c r="B80" s="35">
        <v>2563000</v>
      </c>
      <c r="C80" s="32">
        <v>1.0150004914812173E-2</v>
      </c>
      <c r="D80" s="35">
        <v>-7143000</v>
      </c>
      <c r="E80" s="32">
        <v>-2.8287742920992336E-2</v>
      </c>
    </row>
    <row r="81" spans="1:5" x14ac:dyDescent="0.45">
      <c r="A81" s="30">
        <v>38926</v>
      </c>
      <c r="B81" s="35">
        <v>1716000</v>
      </c>
      <c r="C81" s="32">
        <v>7.0956287982495729E-3</v>
      </c>
      <c r="D81" s="35">
        <v>-7005000</v>
      </c>
      <c r="E81" s="32">
        <v>-2.8965547629218099E-2</v>
      </c>
    </row>
    <row r="82" spans="1:5" x14ac:dyDescent="0.45">
      <c r="A82" s="30">
        <v>38957</v>
      </c>
      <c r="B82" s="35">
        <v>1785000</v>
      </c>
      <c r="C82" s="32">
        <v>7.6402320288388326E-3</v>
      </c>
      <c r="D82" s="35">
        <v>-10327000</v>
      </c>
      <c r="E82" s="32">
        <v>-4.4202059474408195E-2</v>
      </c>
    </row>
    <row r="83" spans="1:5" x14ac:dyDescent="0.45">
      <c r="A83" s="30">
        <v>38988</v>
      </c>
      <c r="B83" s="35">
        <v>1638000</v>
      </c>
      <c r="C83" s="32">
        <v>7.1550707475311268E-3</v>
      </c>
      <c r="D83" s="35">
        <v>-8010000</v>
      </c>
      <c r="E83" s="32">
        <v>-3.4989082226937931E-2</v>
      </c>
    </row>
    <row r="84" spans="1:5" x14ac:dyDescent="0.45">
      <c r="A84" s="30">
        <v>39018</v>
      </c>
      <c r="B84" s="35">
        <v>2085000</v>
      </c>
      <c r="C84" s="32">
        <v>9.2974867609028119E-3</v>
      </c>
      <c r="D84" s="35">
        <v>-7257000</v>
      </c>
      <c r="E84" s="32">
        <v>-3.236060499945885E-2</v>
      </c>
    </row>
    <row r="85" spans="1:5" x14ac:dyDescent="0.45">
      <c r="A85" s="30">
        <v>39049</v>
      </c>
      <c r="B85" s="35">
        <v>5006000</v>
      </c>
      <c r="C85" s="32">
        <v>2.1454463387891799E-2</v>
      </c>
      <c r="D85" s="35">
        <v>-5432000</v>
      </c>
      <c r="E85" s="32">
        <v>-2.3280192793253746E-2</v>
      </c>
    </row>
    <row r="86" spans="1:5" x14ac:dyDescent="0.45">
      <c r="A86" s="30">
        <v>39079</v>
      </c>
      <c r="B86" s="35">
        <v>2462000</v>
      </c>
      <c r="C86" s="32">
        <v>1.0165434057551832E-2</v>
      </c>
      <c r="D86" s="35">
        <v>-5484000</v>
      </c>
      <c r="E86" s="32">
        <v>-2.2643070825188565E-2</v>
      </c>
    </row>
    <row r="87" spans="1:5" x14ac:dyDescent="0.45">
      <c r="A87" s="30">
        <v>39110</v>
      </c>
      <c r="B87" s="35">
        <v>2846000</v>
      </c>
      <c r="C87" s="32">
        <v>1.1858821719141134E-2</v>
      </c>
      <c r="D87" s="35">
        <v>-8471000</v>
      </c>
      <c r="E87" s="32">
        <v>-3.5297286993269339E-2</v>
      </c>
    </row>
    <row r="88" spans="1:5" x14ac:dyDescent="0.45">
      <c r="A88" s="30">
        <v>39141</v>
      </c>
      <c r="B88" s="35">
        <v>5113000</v>
      </c>
      <c r="C88" s="32">
        <v>2.0934743717895103E-2</v>
      </c>
      <c r="D88" s="35">
        <v>-5386000</v>
      </c>
      <c r="E88" s="32">
        <v>-2.2052519003438888E-2</v>
      </c>
    </row>
    <row r="89" spans="1:5" x14ac:dyDescent="0.45">
      <c r="A89" s="30">
        <v>39169</v>
      </c>
      <c r="B89" s="35">
        <v>11735000</v>
      </c>
      <c r="C89" s="32">
        <v>4.7546227138403521E-2</v>
      </c>
      <c r="D89" s="35">
        <v>-4775000</v>
      </c>
      <c r="E89" s="32">
        <v>-1.9346675294919197E-2</v>
      </c>
    </row>
    <row r="90" spans="1:5" x14ac:dyDescent="0.45">
      <c r="A90" s="30">
        <v>39200</v>
      </c>
      <c r="B90" s="35">
        <v>11222000</v>
      </c>
      <c r="C90" s="32">
        <v>4.3279708712365028E-2</v>
      </c>
      <c r="D90" s="35">
        <v>-5177000</v>
      </c>
      <c r="E90" s="32">
        <v>-1.9966053466754032E-2</v>
      </c>
    </row>
    <row r="91" spans="1:5" x14ac:dyDescent="0.45">
      <c r="A91" s="30">
        <v>39230</v>
      </c>
      <c r="B91" s="35">
        <v>7313000</v>
      </c>
      <c r="C91" s="32">
        <v>2.6880350838825184E-2</v>
      </c>
      <c r="D91" s="35">
        <v>-8715000</v>
      </c>
      <c r="E91" s="32">
        <v>-3.2033673945078833E-2</v>
      </c>
    </row>
    <row r="92" spans="1:5" x14ac:dyDescent="0.45">
      <c r="A92" s="30">
        <v>39261</v>
      </c>
      <c r="B92" s="35">
        <v>9467000</v>
      </c>
      <c r="C92" s="32">
        <v>3.3958247468473986E-2</v>
      </c>
      <c r="D92" s="35">
        <v>-6257000</v>
      </c>
      <c r="E92" s="32">
        <v>-2.2443937299064302E-2</v>
      </c>
    </row>
    <row r="93" spans="1:5" x14ac:dyDescent="0.45">
      <c r="A93" s="30">
        <v>39291</v>
      </c>
      <c r="B93" s="35">
        <v>8744000</v>
      </c>
      <c r="C93" s="32">
        <v>3.0849393490304508E-2</v>
      </c>
      <c r="D93" s="35">
        <v>-6261000</v>
      </c>
      <c r="E93" s="32">
        <v>-2.2089210046065476E-2</v>
      </c>
    </row>
    <row r="94" spans="1:5" x14ac:dyDescent="0.45">
      <c r="A94" s="30">
        <v>39322</v>
      </c>
      <c r="B94" s="35">
        <v>4414000</v>
      </c>
      <c r="C94" s="32">
        <v>1.6432554940380446E-2</v>
      </c>
      <c r="D94" s="35">
        <v>-7413000</v>
      </c>
      <c r="E94" s="32">
        <v>-2.7597310777761723E-2</v>
      </c>
    </row>
    <row r="95" spans="1:5" x14ac:dyDescent="0.45">
      <c r="A95" s="30">
        <v>39353</v>
      </c>
      <c r="B95" s="35">
        <v>12805000</v>
      </c>
      <c r="C95" s="32">
        <v>4.7000834019797551E-2</v>
      </c>
      <c r="D95" s="35">
        <v>-3619000</v>
      </c>
      <c r="E95" s="32">
        <v>-1.3283562539449225E-2</v>
      </c>
    </row>
    <row r="96" spans="1:5" x14ac:dyDescent="0.45">
      <c r="A96" s="30">
        <v>39383</v>
      </c>
      <c r="B96" s="35">
        <v>4494000</v>
      </c>
      <c r="C96" s="32">
        <v>1.635401560134514E-2</v>
      </c>
      <c r="D96" s="35">
        <v>-16262000</v>
      </c>
      <c r="E96" s="32">
        <v>-5.9178683068329928E-2</v>
      </c>
    </row>
    <row r="97" spans="1:5" x14ac:dyDescent="0.45">
      <c r="A97" s="30">
        <v>39414</v>
      </c>
      <c r="B97" s="35">
        <v>3238000</v>
      </c>
      <c r="C97" s="32">
        <v>1.1883816455431096E-2</v>
      </c>
      <c r="D97" s="35">
        <v>-11379000</v>
      </c>
      <c r="E97" s="32">
        <v>-4.1762182657921691E-2</v>
      </c>
    </row>
    <row r="98" spans="1:5" x14ac:dyDescent="0.45">
      <c r="A98" s="30">
        <v>39444</v>
      </c>
      <c r="B98" s="35">
        <v>3464000</v>
      </c>
      <c r="C98" s="32">
        <v>1.3929417334202023E-2</v>
      </c>
      <c r="D98" s="35">
        <v>-12605000</v>
      </c>
      <c r="E98" s="32">
        <v>-5.0687155166748418E-2</v>
      </c>
    </row>
    <row r="99" spans="1:5" x14ac:dyDescent="0.45">
      <c r="A99" s="30">
        <v>39475</v>
      </c>
      <c r="B99" s="35">
        <v>4049000</v>
      </c>
      <c r="C99" s="32">
        <v>1.6962880780278106E-2</v>
      </c>
      <c r="D99" s="35">
        <v>-11370000</v>
      </c>
      <c r="E99" s="32">
        <v>-4.7633478506239085E-2</v>
      </c>
    </row>
    <row r="100" spans="1:5" x14ac:dyDescent="0.45">
      <c r="A100" s="30">
        <v>39506</v>
      </c>
      <c r="B100" s="35">
        <v>2927000</v>
      </c>
      <c r="C100" s="32">
        <v>1.3644786453661123E-2</v>
      </c>
      <c r="D100" s="35">
        <v>-4835000</v>
      </c>
      <c r="E100" s="32">
        <v>-2.2539303895952011E-2</v>
      </c>
    </row>
    <row r="101" spans="1:5" x14ac:dyDescent="0.45">
      <c r="A101" s="30">
        <v>39535</v>
      </c>
      <c r="B101" s="35">
        <v>20186000</v>
      </c>
      <c r="C101" s="32">
        <v>9.0769212644305111E-2</v>
      </c>
      <c r="D101" s="35">
        <v>-5194000</v>
      </c>
      <c r="E101" s="32">
        <v>-2.3355557835852608E-2</v>
      </c>
    </row>
    <row r="102" spans="1:5" x14ac:dyDescent="0.45">
      <c r="A102" s="30">
        <v>39566</v>
      </c>
      <c r="B102" s="35">
        <v>61701000</v>
      </c>
      <c r="C102" s="32">
        <v>0.2502944979398683</v>
      </c>
      <c r="D102" s="35">
        <v>-5076000</v>
      </c>
      <c r="E102" s="32">
        <v>-2.0591155273703369E-2</v>
      </c>
    </row>
    <row r="103" spans="1:5" x14ac:dyDescent="0.45">
      <c r="A103" s="30">
        <v>39596</v>
      </c>
      <c r="B103" s="35">
        <v>72866000</v>
      </c>
      <c r="C103" s="32">
        <v>0.23063250367500326</v>
      </c>
      <c r="D103" s="35">
        <v>-12841000</v>
      </c>
      <c r="E103" s="32">
        <v>-4.0643811650024932E-2</v>
      </c>
    </row>
    <row r="104" spans="1:5" x14ac:dyDescent="0.45">
      <c r="A104" s="30">
        <v>39627</v>
      </c>
      <c r="B104" s="35">
        <v>87056000</v>
      </c>
      <c r="C104" s="32">
        <v>0.22003146756315572</v>
      </c>
      <c r="D104" s="35">
        <v>-11473000</v>
      </c>
      <c r="E104" s="32">
        <v>-2.8997668481805797E-2</v>
      </c>
    </row>
    <row r="105" spans="1:5" x14ac:dyDescent="0.45">
      <c r="A105" s="30">
        <v>39657</v>
      </c>
      <c r="B105" s="35">
        <v>57268000</v>
      </c>
      <c r="C105" s="32">
        <v>0.12557914604299239</v>
      </c>
      <c r="D105" s="35">
        <v>-14778000</v>
      </c>
      <c r="E105" s="32">
        <v>-3.2405682409431827E-2</v>
      </c>
    </row>
    <row r="106" spans="1:5" x14ac:dyDescent="0.45">
      <c r="A106" s="30">
        <v>39688</v>
      </c>
      <c r="B106" s="35">
        <v>220114000</v>
      </c>
      <c r="C106" s="32">
        <v>0.43838984977227852</v>
      </c>
      <c r="D106" s="35">
        <v>-11657000</v>
      </c>
      <c r="E106" s="32">
        <v>-2.3216653546777811E-2</v>
      </c>
    </row>
    <row r="107" spans="1:5" x14ac:dyDescent="0.45">
      <c r="A107" s="30">
        <v>39719</v>
      </c>
      <c r="B107" s="35">
        <v>170047000</v>
      </c>
      <c r="C107" s="32">
        <v>0.233592002565472</v>
      </c>
      <c r="D107" s="35">
        <v>-43375000</v>
      </c>
      <c r="E107" s="32">
        <v>-5.9583839240194468E-2</v>
      </c>
    </row>
    <row r="108" spans="1:5" x14ac:dyDescent="0.45">
      <c r="A108" s="30">
        <v>39749</v>
      </c>
      <c r="B108" s="35">
        <v>114971000</v>
      </c>
      <c r="C108" s="32">
        <v>0.14299349640589215</v>
      </c>
      <c r="D108" s="35">
        <v>-111381000</v>
      </c>
      <c r="E108" s="32">
        <v>-0.13852848651559674</v>
      </c>
    </row>
    <row r="109" spans="1:5" x14ac:dyDescent="0.45">
      <c r="A109" s="30">
        <v>39780</v>
      </c>
      <c r="B109" s="35">
        <v>53989000</v>
      </c>
      <c r="C109" s="32">
        <v>7.9674128519928444E-2</v>
      </c>
      <c r="D109" s="35">
        <v>-39981000</v>
      </c>
      <c r="E109" s="32">
        <v>-5.9001858385138807E-2</v>
      </c>
    </row>
    <row r="110" spans="1:5" x14ac:dyDescent="0.45">
      <c r="A110" s="30">
        <v>39810</v>
      </c>
      <c r="B110" s="35">
        <v>91253000</v>
      </c>
      <c r="C110" s="32">
        <v>0.14561252010382034</v>
      </c>
      <c r="D110" s="35">
        <v>-26801000</v>
      </c>
      <c r="E110" s="32">
        <v>-4.2766387420714813E-2</v>
      </c>
    </row>
    <row r="111" spans="1:5" x14ac:dyDescent="0.45">
      <c r="A111" s="28"/>
    </row>
    <row r="112" spans="1:5" x14ac:dyDescent="0.45">
      <c r="A112" s="28"/>
    </row>
    <row r="113" spans="1:1" x14ac:dyDescent="0.45">
      <c r="A113" s="28"/>
    </row>
    <row r="114" spans="1:1" x14ac:dyDescent="0.45">
      <c r="A114" s="28"/>
    </row>
    <row r="115" spans="1:1" x14ac:dyDescent="0.45">
      <c r="A115" s="28"/>
    </row>
    <row r="116" spans="1:1" x14ac:dyDescent="0.45">
      <c r="A116" s="28"/>
    </row>
    <row r="117" spans="1:1" x14ac:dyDescent="0.45">
      <c r="A117" s="28"/>
    </row>
    <row r="118" spans="1:1" x14ac:dyDescent="0.45">
      <c r="A118" s="28"/>
    </row>
    <row r="119" spans="1:1" x14ac:dyDescent="0.45">
      <c r="A119" s="28"/>
    </row>
    <row r="120" spans="1:1" x14ac:dyDescent="0.45">
      <c r="A120" s="28"/>
    </row>
    <row r="121" spans="1:1" x14ac:dyDescent="0.45">
      <c r="A121" s="28"/>
    </row>
    <row r="122" spans="1:1" x14ac:dyDescent="0.45">
      <c r="A122" s="28"/>
    </row>
    <row r="123" spans="1:1" x14ac:dyDescent="0.45">
      <c r="A123" s="28"/>
    </row>
    <row r="124" spans="1:1" x14ac:dyDescent="0.45">
      <c r="A124" s="28"/>
    </row>
    <row r="125" spans="1:1" x14ac:dyDescent="0.45">
      <c r="A125" s="28"/>
    </row>
    <row r="126" spans="1:1" x14ac:dyDescent="0.45">
      <c r="A126" s="28"/>
    </row>
    <row r="127" spans="1:1" x14ac:dyDescent="0.45">
      <c r="A127" s="28"/>
    </row>
    <row r="128" spans="1:1" x14ac:dyDescent="0.45">
      <c r="A128" s="28"/>
    </row>
    <row r="129" spans="1:1" x14ac:dyDescent="0.45">
      <c r="A129" s="28"/>
    </row>
    <row r="130" spans="1:1" x14ac:dyDescent="0.45">
      <c r="A130" s="28"/>
    </row>
    <row r="131" spans="1:1" x14ac:dyDescent="0.45">
      <c r="A131" s="28"/>
    </row>
    <row r="132" spans="1:1" x14ac:dyDescent="0.45">
      <c r="A132" s="28"/>
    </row>
    <row r="133" spans="1:1" x14ac:dyDescent="0.45">
      <c r="A133" s="28"/>
    </row>
    <row r="134" spans="1:1" x14ac:dyDescent="0.45">
      <c r="A134" s="28"/>
    </row>
    <row r="135" spans="1:1" x14ac:dyDescent="0.45">
      <c r="A135" s="28"/>
    </row>
    <row r="136" spans="1:1" x14ac:dyDescent="0.45">
      <c r="A136" s="28"/>
    </row>
    <row r="137" spans="1:1" x14ac:dyDescent="0.45">
      <c r="A137" s="28"/>
    </row>
    <row r="138" spans="1:1" x14ac:dyDescent="0.45">
      <c r="A138" s="28"/>
    </row>
    <row r="139" spans="1:1" x14ac:dyDescent="0.45">
      <c r="A139" s="28"/>
    </row>
    <row r="140" spans="1:1" x14ac:dyDescent="0.45">
      <c r="A140" s="28"/>
    </row>
    <row r="141" spans="1:1" x14ac:dyDescent="0.45">
      <c r="A141" s="28"/>
    </row>
    <row r="142" spans="1:1" x14ac:dyDescent="0.45">
      <c r="A142" s="28"/>
    </row>
    <row r="143" spans="1:1" x14ac:dyDescent="0.45">
      <c r="A143" s="28"/>
    </row>
    <row r="144" spans="1:1" x14ac:dyDescent="0.45">
      <c r="A144" s="28"/>
    </row>
    <row r="145" spans="1:2" x14ac:dyDescent="0.45">
      <c r="A145" s="28"/>
    </row>
    <row r="146" spans="1:2" x14ac:dyDescent="0.45">
      <c r="A146" s="28"/>
    </row>
    <row r="147" spans="1:2" x14ac:dyDescent="0.45">
      <c r="A147" s="28"/>
    </row>
    <row r="148" spans="1:2" x14ac:dyDescent="0.45">
      <c r="A148" s="29"/>
      <c r="B148" s="37"/>
    </row>
    <row r="149" spans="1:2" x14ac:dyDescent="0.45">
      <c r="A149" s="29"/>
      <c r="B149" s="37"/>
    </row>
    <row r="150" spans="1:2" x14ac:dyDescent="0.45">
      <c r="A150" s="29"/>
      <c r="B150" s="37"/>
    </row>
    <row r="151" spans="1:2" x14ac:dyDescent="0.45">
      <c r="A151" s="29"/>
      <c r="B151" s="37"/>
    </row>
    <row r="152" spans="1:2" x14ac:dyDescent="0.45">
      <c r="A152" s="29"/>
      <c r="B152" s="37"/>
    </row>
    <row r="153" spans="1:2" x14ac:dyDescent="0.45">
      <c r="A153" s="29"/>
      <c r="B153" s="37"/>
    </row>
    <row r="154" spans="1:2" x14ac:dyDescent="0.45">
      <c r="A154" s="29"/>
      <c r="B154" s="37"/>
    </row>
    <row r="155" spans="1:2" x14ac:dyDescent="0.45">
      <c r="A155" s="29"/>
      <c r="B155" s="37"/>
    </row>
    <row r="156" spans="1:2" x14ac:dyDescent="0.45">
      <c r="A156" s="29"/>
      <c r="B156" s="37"/>
    </row>
    <row r="157" spans="1:2" x14ac:dyDescent="0.45">
      <c r="A157" s="29"/>
      <c r="B157" s="37"/>
    </row>
    <row r="158" spans="1:2" x14ac:dyDescent="0.45">
      <c r="A158" s="29"/>
      <c r="B158" s="37"/>
    </row>
    <row r="159" spans="1:2" x14ac:dyDescent="0.45">
      <c r="A159" s="29"/>
      <c r="B159" s="37"/>
    </row>
    <row r="160" spans="1:2" x14ac:dyDescent="0.45">
      <c r="A160" s="29"/>
      <c r="B160" s="37"/>
    </row>
    <row r="161" spans="1:2" x14ac:dyDescent="0.45">
      <c r="A161" s="29"/>
      <c r="B161" s="37"/>
    </row>
    <row r="162" spans="1:2" x14ac:dyDescent="0.45">
      <c r="A162" s="29"/>
      <c r="B162" s="37"/>
    </row>
    <row r="163" spans="1:2" x14ac:dyDescent="0.45">
      <c r="A163" s="29"/>
      <c r="B163" s="37"/>
    </row>
    <row r="164" spans="1:2" x14ac:dyDescent="0.45">
      <c r="A164" s="29"/>
      <c r="B164" s="37"/>
    </row>
    <row r="165" spans="1:2" x14ac:dyDescent="0.45">
      <c r="A165" s="29"/>
      <c r="B165" s="37"/>
    </row>
    <row r="166" spans="1:2" x14ac:dyDescent="0.45">
      <c r="A166" s="29"/>
      <c r="B166" s="37"/>
    </row>
    <row r="167" spans="1:2" x14ac:dyDescent="0.45">
      <c r="A167" s="29"/>
      <c r="B167" s="37"/>
    </row>
    <row r="168" spans="1:2" x14ac:dyDescent="0.45">
      <c r="A168" s="29"/>
      <c r="B168" s="37"/>
    </row>
    <row r="169" spans="1:2" x14ac:dyDescent="0.45">
      <c r="A169" s="29"/>
      <c r="B169" s="37"/>
    </row>
    <row r="170" spans="1:2" x14ac:dyDescent="0.45">
      <c r="A170" s="29"/>
      <c r="B170" s="37"/>
    </row>
    <row r="171" spans="1:2" x14ac:dyDescent="0.45">
      <c r="A171" s="29"/>
      <c r="B171" s="37"/>
    </row>
    <row r="172" spans="1:2" x14ac:dyDescent="0.45">
      <c r="A172" s="29"/>
      <c r="B172" s="37"/>
    </row>
    <row r="173" spans="1:2" x14ac:dyDescent="0.45">
      <c r="A173" s="29"/>
      <c r="B173" s="37"/>
    </row>
    <row r="174" spans="1:2" x14ac:dyDescent="0.45">
      <c r="A174" s="29"/>
      <c r="B174" s="37"/>
    </row>
    <row r="175" spans="1:2" x14ac:dyDescent="0.45">
      <c r="A175" s="29"/>
      <c r="B175" s="37"/>
    </row>
    <row r="176" spans="1:2" x14ac:dyDescent="0.45">
      <c r="A176" s="29"/>
      <c r="B176" s="37"/>
    </row>
    <row r="177" spans="1:2" x14ac:dyDescent="0.45">
      <c r="A177" s="29"/>
      <c r="B177" s="37"/>
    </row>
    <row r="178" spans="1:2" x14ac:dyDescent="0.45">
      <c r="A178" s="29"/>
      <c r="B178" s="37"/>
    </row>
    <row r="179" spans="1:2" x14ac:dyDescent="0.45">
      <c r="A179" s="29"/>
      <c r="B179" s="37"/>
    </row>
    <row r="180" spans="1:2" x14ac:dyDescent="0.45">
      <c r="A180" s="29"/>
      <c r="B180" s="37"/>
    </row>
    <row r="181" spans="1:2" x14ac:dyDescent="0.45">
      <c r="A181" s="29"/>
      <c r="B181" s="37"/>
    </row>
    <row r="182" spans="1:2" x14ac:dyDescent="0.45">
      <c r="A182" s="29"/>
      <c r="B182" s="37"/>
    </row>
    <row r="183" spans="1:2" x14ac:dyDescent="0.45">
      <c r="A183" s="29"/>
      <c r="B183" s="37"/>
    </row>
    <row r="184" spans="1:2" x14ac:dyDescent="0.45">
      <c r="A184" s="29"/>
      <c r="B184" s="37"/>
    </row>
    <row r="185" spans="1:2" x14ac:dyDescent="0.45">
      <c r="A185" s="29"/>
      <c r="B185" s="37"/>
    </row>
    <row r="186" spans="1:2" x14ac:dyDescent="0.45">
      <c r="A186" s="29"/>
      <c r="B186" s="37"/>
    </row>
    <row r="187" spans="1:2" x14ac:dyDescent="0.45">
      <c r="A187" s="29"/>
      <c r="B187" s="37"/>
    </row>
    <row r="188" spans="1:2" x14ac:dyDescent="0.45">
      <c r="A188" s="29"/>
      <c r="B188" s="37"/>
    </row>
    <row r="189" spans="1:2" x14ac:dyDescent="0.45">
      <c r="A189" s="29"/>
      <c r="B189" s="37"/>
    </row>
    <row r="190" spans="1:2" x14ac:dyDescent="0.45">
      <c r="A190" s="29"/>
      <c r="B190" s="37"/>
    </row>
    <row r="191" spans="1:2" x14ac:dyDescent="0.45">
      <c r="A191" s="29"/>
      <c r="B191" s="37"/>
    </row>
    <row r="192" spans="1:2" x14ac:dyDescent="0.45">
      <c r="A192" s="29"/>
      <c r="B192" s="37"/>
    </row>
    <row r="193" spans="1:2" x14ac:dyDescent="0.45">
      <c r="A193" s="29"/>
      <c r="B193" s="37"/>
    </row>
    <row r="194" spans="1:2" x14ac:dyDescent="0.45">
      <c r="A194" s="29"/>
      <c r="B194" s="37"/>
    </row>
    <row r="195" spans="1:2" x14ac:dyDescent="0.45">
      <c r="A195" s="29"/>
      <c r="B195" s="37"/>
    </row>
    <row r="196" spans="1:2" x14ac:dyDescent="0.45">
      <c r="A196" s="29"/>
      <c r="B196" s="37"/>
    </row>
    <row r="197" spans="1:2" x14ac:dyDescent="0.45">
      <c r="A197" s="29"/>
      <c r="B197" s="37"/>
    </row>
    <row r="198" spans="1:2" x14ac:dyDescent="0.45">
      <c r="A198" s="29"/>
      <c r="B198" s="37"/>
    </row>
    <row r="199" spans="1:2" x14ac:dyDescent="0.45">
      <c r="A199" s="29"/>
      <c r="B199" s="37"/>
    </row>
    <row r="200" spans="1:2" x14ac:dyDescent="0.45">
      <c r="A200" s="29"/>
      <c r="B200" s="37"/>
    </row>
    <row r="201" spans="1:2" x14ac:dyDescent="0.45">
      <c r="A201" s="29"/>
      <c r="B201" s="37"/>
    </row>
    <row r="202" spans="1:2" x14ac:dyDescent="0.45">
      <c r="A202" s="29"/>
      <c r="B202" s="37"/>
    </row>
    <row r="203" spans="1:2" x14ac:dyDescent="0.45">
      <c r="A203" s="29"/>
      <c r="B203" s="37"/>
    </row>
    <row r="204" spans="1:2" x14ac:dyDescent="0.45">
      <c r="A204" s="29"/>
      <c r="B204" s="37"/>
    </row>
    <row r="205" spans="1:2" x14ac:dyDescent="0.45">
      <c r="A205" s="29"/>
      <c r="B205" s="37"/>
    </row>
    <row r="206" spans="1:2" x14ac:dyDescent="0.45">
      <c r="A206" s="29"/>
      <c r="B206" s="37"/>
    </row>
    <row r="207" spans="1:2" x14ac:dyDescent="0.45">
      <c r="A207" s="29"/>
      <c r="B207" s="37"/>
    </row>
    <row r="208" spans="1:2" x14ac:dyDescent="0.45">
      <c r="A208" s="29"/>
      <c r="B208" s="37"/>
    </row>
    <row r="209" spans="1:2" x14ac:dyDescent="0.45">
      <c r="A209" s="29"/>
      <c r="B209" s="37"/>
    </row>
    <row r="210" spans="1:2" x14ac:dyDescent="0.45">
      <c r="A210" s="29"/>
      <c r="B210" s="37"/>
    </row>
    <row r="211" spans="1:2" x14ac:dyDescent="0.45">
      <c r="A211" s="29"/>
      <c r="B211" s="37"/>
    </row>
    <row r="212" spans="1:2" x14ac:dyDescent="0.45">
      <c r="A212" s="29"/>
      <c r="B212" s="37"/>
    </row>
    <row r="213" spans="1:2" x14ac:dyDescent="0.45">
      <c r="A213" s="29"/>
      <c r="B213" s="37"/>
    </row>
    <row r="214" spans="1:2" x14ac:dyDescent="0.45">
      <c r="A214" s="29"/>
      <c r="B214" s="37"/>
    </row>
    <row r="215" spans="1:2" x14ac:dyDescent="0.45">
      <c r="A215" s="29"/>
      <c r="B215" s="37"/>
    </row>
    <row r="216" spans="1:2" x14ac:dyDescent="0.45">
      <c r="A216" s="29"/>
      <c r="B216" s="37"/>
    </row>
    <row r="217" spans="1:2" x14ac:dyDescent="0.45">
      <c r="A217" s="29"/>
      <c r="B217" s="37"/>
    </row>
    <row r="218" spans="1:2" x14ac:dyDescent="0.45">
      <c r="A218" s="29"/>
      <c r="B218" s="37"/>
    </row>
    <row r="219" spans="1:2" x14ac:dyDescent="0.45">
      <c r="A219" s="29"/>
      <c r="B219" s="37"/>
    </row>
    <row r="220" spans="1:2" x14ac:dyDescent="0.45">
      <c r="A220" s="29"/>
      <c r="B220" s="37"/>
    </row>
    <row r="221" spans="1:2" x14ac:dyDescent="0.45">
      <c r="A221" s="29"/>
      <c r="B221" s="37"/>
    </row>
    <row r="222" spans="1:2" x14ac:dyDescent="0.45">
      <c r="A222" s="29"/>
      <c r="B222" s="37"/>
    </row>
    <row r="223" spans="1:2" x14ac:dyDescent="0.45">
      <c r="A223" s="29"/>
      <c r="B223" s="37"/>
    </row>
  </sheetData>
  <mergeCells count="3">
    <mergeCell ref="B1:C1"/>
    <mergeCell ref="A1:A2"/>
    <mergeCell ref="D1:E1"/>
  </mergeCells>
  <pageMargins left="0.25" right="0.25" top="0.75" bottom="0.75" header="0.3" footer="0.3"/>
  <pageSetup pageOrder="overThenDown" orientation="landscape" r:id="rId1"/>
  <headerFooter>
    <oddHeader>&amp;L&amp;"Verdana,Bold"&amp;6 United States Mutual Funds&amp;"Verdana,Regular"&amp;6  | Release Date &amp;D | &amp;P of &amp;N</oddHeader>
    <oddFooter>&amp;L&amp;"Morningstar 1,Bold"&amp;12 ß&amp;"Verdana,Regular"&amp;5©2009 Morningstar.All Rights Reserved. All Data and information is gathered from accurate sources but is not warranted to be correct, complete, or accurate.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tabSelected="1" topLeftCell="A82" zoomScaleNormal="100" workbookViewId="0">
      <selection activeCell="G109" sqref="G109"/>
    </sheetView>
  </sheetViews>
  <sheetFormatPr defaultColWidth="9.1328125" defaultRowHeight="15.4" x14ac:dyDescent="0.45"/>
  <cols>
    <col min="1" max="1" width="7.86328125" style="17" bestFit="1" customWidth="1"/>
    <col min="2" max="2" width="13.265625" style="36" bestFit="1" customWidth="1"/>
    <col min="3" max="3" width="10.59765625" style="1" bestFit="1" customWidth="1"/>
    <col min="4" max="4" width="14.1328125" style="36" bestFit="1" customWidth="1"/>
    <col min="5" max="5" width="10.59765625" style="1" bestFit="1" customWidth="1"/>
    <col min="6" max="6" width="13.73046875" style="1" bestFit="1" customWidth="1"/>
    <col min="7" max="7" width="16.59765625" style="1" bestFit="1" customWidth="1"/>
    <col min="8" max="8" width="16.3984375" style="1" bestFit="1" customWidth="1"/>
    <col min="9" max="9" width="16.3984375" style="45" customWidth="1"/>
    <col min="10" max="16384" width="9.1328125" style="1"/>
  </cols>
  <sheetData>
    <row r="1" spans="1:11" x14ac:dyDescent="0.45">
      <c r="A1" s="60" t="s">
        <v>0</v>
      </c>
      <c r="B1" s="58" t="s">
        <v>24</v>
      </c>
      <c r="C1" s="59"/>
      <c r="D1" s="61" t="s">
        <v>25</v>
      </c>
      <c r="E1" s="62"/>
      <c r="F1" s="1" t="s">
        <v>32</v>
      </c>
      <c r="G1" s="1" t="s">
        <v>33</v>
      </c>
      <c r="H1" s="1" t="s">
        <v>34</v>
      </c>
    </row>
    <row r="2" spans="1:11" x14ac:dyDescent="0.45">
      <c r="A2" s="60"/>
      <c r="B2" s="34" t="s">
        <v>26</v>
      </c>
      <c r="C2" s="33" t="s">
        <v>27</v>
      </c>
      <c r="D2" s="34" t="s">
        <v>26</v>
      </c>
      <c r="E2" s="33" t="s">
        <v>27</v>
      </c>
    </row>
    <row r="3" spans="1:11" x14ac:dyDescent="0.45">
      <c r="A3" s="30">
        <v>36584</v>
      </c>
      <c r="B3" s="35">
        <v>968000</v>
      </c>
      <c r="C3" s="32">
        <v>1.2160729161340591E-2</v>
      </c>
      <c r="D3" s="35">
        <v>-4312000</v>
      </c>
      <c r="E3" s="32">
        <v>-5.4170520809608082E-2</v>
      </c>
      <c r="F3" s="44">
        <f>B3+D3</f>
        <v>-3344000</v>
      </c>
      <c r="G3" s="43">
        <f>B3*0.63-D3*0.76</f>
        <v>3886960</v>
      </c>
      <c r="H3" s="44">
        <f>MAX(0,F3)*0.63-MIN(0,F3)*0.76</f>
        <v>2541440</v>
      </c>
      <c r="I3" s="46"/>
    </row>
    <row r="4" spans="1:11" x14ac:dyDescent="0.45">
      <c r="A4" s="30">
        <v>36613</v>
      </c>
      <c r="B4" s="35">
        <v>1855000</v>
      </c>
      <c r="C4" s="32">
        <v>2.2598154811321366E-2</v>
      </c>
      <c r="D4" s="35">
        <v>-4889000</v>
      </c>
      <c r="E4" s="32">
        <v>-5.9559233893558036E-2</v>
      </c>
      <c r="F4" s="44">
        <f t="shared" ref="F4:F67" si="0">B4+D4</f>
        <v>-3034000</v>
      </c>
      <c r="G4" s="43">
        <f t="shared" ref="G4:G67" si="1">B4*0.63-D4*0.76</f>
        <v>4884290</v>
      </c>
      <c r="H4" s="44">
        <f t="shared" ref="H4:H67" si="2">MAX(0,F4)*0.63-MIN(0,F4)*0.76</f>
        <v>2305840</v>
      </c>
      <c r="I4" s="46"/>
    </row>
    <row r="5" spans="1:11" x14ac:dyDescent="0.45">
      <c r="A5" s="30">
        <v>36644</v>
      </c>
      <c r="B5" s="35">
        <v>940000</v>
      </c>
      <c r="C5" s="32">
        <v>1.172123506354599E-2</v>
      </c>
      <c r="D5" s="35">
        <v>-3740000</v>
      </c>
      <c r="E5" s="32">
        <v>-4.663555227410851E-2</v>
      </c>
      <c r="F5" s="44">
        <f t="shared" si="0"/>
        <v>-2800000</v>
      </c>
      <c r="G5" s="43">
        <f t="shared" si="1"/>
        <v>3434600</v>
      </c>
      <c r="H5" s="44">
        <f t="shared" si="2"/>
        <v>2128000</v>
      </c>
      <c r="I5" s="46"/>
    </row>
    <row r="6" spans="1:11" x14ac:dyDescent="0.45">
      <c r="A6" s="30">
        <v>36674</v>
      </c>
      <c r="B6" s="35">
        <v>506000</v>
      </c>
      <c r="C6" s="32">
        <v>6.8200898443053016E-3</v>
      </c>
      <c r="D6" s="35">
        <v>-2143000</v>
      </c>
      <c r="E6" s="32">
        <v>-2.8884293550091422E-2</v>
      </c>
      <c r="F6" s="44">
        <f t="shared" si="0"/>
        <v>-1637000</v>
      </c>
      <c r="G6" s="43">
        <f t="shared" si="1"/>
        <v>1947460</v>
      </c>
      <c r="H6" s="44">
        <f t="shared" si="2"/>
        <v>1244120</v>
      </c>
      <c r="I6" s="46"/>
    </row>
    <row r="7" spans="1:11" x14ac:dyDescent="0.45">
      <c r="A7" s="30">
        <v>36705</v>
      </c>
      <c r="B7" s="35">
        <v>734000</v>
      </c>
      <c r="C7" s="32">
        <v>1.0514333098771072E-2</v>
      </c>
      <c r="D7" s="35">
        <v>-1977000</v>
      </c>
      <c r="E7" s="32">
        <v>-2.8319940785109549E-2</v>
      </c>
      <c r="F7" s="44">
        <f t="shared" si="0"/>
        <v>-1243000</v>
      </c>
      <c r="G7" s="43">
        <f t="shared" si="1"/>
        <v>1964940</v>
      </c>
      <c r="H7" s="44">
        <f t="shared" si="2"/>
        <v>944680</v>
      </c>
      <c r="I7" s="46"/>
      <c r="J7" s="1" t="s">
        <v>35</v>
      </c>
      <c r="K7" s="1" t="s">
        <v>37</v>
      </c>
    </row>
    <row r="8" spans="1:11" x14ac:dyDescent="0.45">
      <c r="A8" s="30">
        <v>36735</v>
      </c>
      <c r="B8" s="35">
        <v>463000</v>
      </c>
      <c r="C8" s="32">
        <v>6.5964501381671359E-3</v>
      </c>
      <c r="D8" s="35">
        <v>-2910000</v>
      </c>
      <c r="E8" s="32">
        <v>-4.1459330242043985E-2</v>
      </c>
      <c r="F8" s="44">
        <f t="shared" si="0"/>
        <v>-2447000</v>
      </c>
      <c r="G8" s="43">
        <f t="shared" si="1"/>
        <v>2503290</v>
      </c>
      <c r="H8" s="44">
        <f t="shared" si="2"/>
        <v>1859720</v>
      </c>
      <c r="I8" s="46"/>
      <c r="J8" s="1">
        <v>67</v>
      </c>
      <c r="K8" s="1">
        <f>J8/J10</f>
        <v>0.62616822429906538</v>
      </c>
    </row>
    <row r="9" spans="1:11" x14ac:dyDescent="0.45">
      <c r="A9" s="30">
        <v>36766</v>
      </c>
      <c r="B9" s="35">
        <v>358000</v>
      </c>
      <c r="C9" s="32">
        <v>5.4425723482054407E-3</v>
      </c>
      <c r="D9" s="35">
        <v>-3488000</v>
      </c>
      <c r="E9" s="32">
        <v>-5.3027073604861953E-2</v>
      </c>
      <c r="F9" s="44">
        <f t="shared" si="0"/>
        <v>-3130000</v>
      </c>
      <c r="G9" s="43">
        <f t="shared" si="1"/>
        <v>2876420</v>
      </c>
      <c r="H9" s="44">
        <f t="shared" si="2"/>
        <v>2378800</v>
      </c>
      <c r="I9" s="46"/>
      <c r="J9" s="1" t="s">
        <v>36</v>
      </c>
    </row>
    <row r="10" spans="1:11" x14ac:dyDescent="0.45">
      <c r="A10" s="30">
        <v>36797</v>
      </c>
      <c r="B10" s="35">
        <v>303000</v>
      </c>
      <c r="C10" s="32">
        <v>4.606422965101253E-3</v>
      </c>
      <c r="D10" s="35">
        <v>-2945000</v>
      </c>
      <c r="E10" s="32">
        <v>-4.4771998786215149E-2</v>
      </c>
      <c r="F10" s="44">
        <f t="shared" si="0"/>
        <v>-2642000</v>
      </c>
      <c r="G10" s="43">
        <f t="shared" si="1"/>
        <v>2429090</v>
      </c>
      <c r="H10" s="44">
        <f t="shared" si="2"/>
        <v>2007920</v>
      </c>
      <c r="I10" s="46"/>
      <c r="J10" s="1">
        <v>107</v>
      </c>
    </row>
    <row r="11" spans="1:11" x14ac:dyDescent="0.45">
      <c r="A11" s="30">
        <v>36827</v>
      </c>
      <c r="B11" s="35">
        <v>221000</v>
      </c>
      <c r="C11" s="32">
        <v>3.4816271228394298E-3</v>
      </c>
      <c r="D11" s="35">
        <v>-5770000</v>
      </c>
      <c r="E11" s="32">
        <v>-9.0900400446984206E-2</v>
      </c>
      <c r="F11" s="44">
        <f t="shared" si="0"/>
        <v>-5549000</v>
      </c>
      <c r="G11" s="43">
        <f t="shared" si="1"/>
        <v>4524430</v>
      </c>
      <c r="H11" s="44">
        <f t="shared" si="2"/>
        <v>4217240</v>
      </c>
      <c r="I11" s="46"/>
    </row>
    <row r="12" spans="1:11" x14ac:dyDescent="0.45">
      <c r="A12" s="30">
        <v>36858</v>
      </c>
      <c r="B12" s="35">
        <v>171000</v>
      </c>
      <c r="C12" s="32">
        <v>3.3674442305449996E-3</v>
      </c>
      <c r="D12" s="35">
        <v>-2760000</v>
      </c>
      <c r="E12" s="32">
        <v>-5.4351731440375431E-2</v>
      </c>
      <c r="F12" s="44">
        <f t="shared" si="0"/>
        <v>-2589000</v>
      </c>
      <c r="G12" s="43">
        <f t="shared" si="1"/>
        <v>2205330</v>
      </c>
      <c r="H12" s="44">
        <f t="shared" si="2"/>
        <v>1967640</v>
      </c>
      <c r="I12" s="46"/>
    </row>
    <row r="13" spans="1:11" x14ac:dyDescent="0.45">
      <c r="A13" s="30">
        <v>36888</v>
      </c>
      <c r="B13" s="35">
        <v>229000</v>
      </c>
      <c r="C13" s="32">
        <v>4.9377611380258622E-3</v>
      </c>
      <c r="D13" s="35">
        <v>-3201000</v>
      </c>
      <c r="E13" s="32">
        <v>-6.9020844553802557E-2</v>
      </c>
      <c r="F13" s="44">
        <f t="shared" si="0"/>
        <v>-2972000</v>
      </c>
      <c r="G13" s="43">
        <f t="shared" si="1"/>
        <v>2577030</v>
      </c>
      <c r="H13" s="44">
        <f t="shared" si="2"/>
        <v>2258720</v>
      </c>
      <c r="I13" s="46"/>
    </row>
    <row r="14" spans="1:11" x14ac:dyDescent="0.45">
      <c r="A14" s="30">
        <v>36919</v>
      </c>
      <c r="B14" s="35">
        <v>998000</v>
      </c>
      <c r="C14" s="32">
        <v>2.2500996593488903E-2</v>
      </c>
      <c r="D14" s="35">
        <v>-2012000</v>
      </c>
      <c r="E14" s="32">
        <v>-4.53627306073143E-2</v>
      </c>
      <c r="F14" s="44">
        <f t="shared" si="0"/>
        <v>-1014000</v>
      </c>
      <c r="G14" s="43">
        <f t="shared" si="1"/>
        <v>2157860</v>
      </c>
      <c r="H14" s="44">
        <f t="shared" si="2"/>
        <v>770640</v>
      </c>
      <c r="I14" s="46"/>
    </row>
    <row r="15" spans="1:11" x14ac:dyDescent="0.45">
      <c r="A15" s="30">
        <v>36950</v>
      </c>
      <c r="B15" s="35">
        <v>1208000</v>
      </c>
      <c r="C15" s="32">
        <v>2.6039533530210601E-2</v>
      </c>
      <c r="D15" s="35">
        <v>-3127000</v>
      </c>
      <c r="E15" s="32">
        <v>-6.7405315686232245E-2</v>
      </c>
      <c r="F15" s="44">
        <f t="shared" si="0"/>
        <v>-1919000</v>
      </c>
      <c r="G15" s="43">
        <f t="shared" si="1"/>
        <v>3137560</v>
      </c>
      <c r="H15" s="44">
        <f t="shared" si="2"/>
        <v>1458440</v>
      </c>
      <c r="I15" s="46"/>
    </row>
    <row r="16" spans="1:11" x14ac:dyDescent="0.45">
      <c r="A16" s="30">
        <v>36978</v>
      </c>
      <c r="B16" s="35">
        <v>1711000</v>
      </c>
      <c r="C16" s="32">
        <v>3.7278312780513315E-2</v>
      </c>
      <c r="D16" s="35">
        <v>-2586000</v>
      </c>
      <c r="E16" s="32">
        <v>-5.6342324284282541E-2</v>
      </c>
      <c r="F16" s="44">
        <f t="shared" si="0"/>
        <v>-875000</v>
      </c>
      <c r="G16" s="43">
        <f t="shared" si="1"/>
        <v>3043290</v>
      </c>
      <c r="H16" s="44">
        <f t="shared" si="2"/>
        <v>665000</v>
      </c>
      <c r="I16" s="46"/>
    </row>
    <row r="17" spans="1:9" x14ac:dyDescent="0.45">
      <c r="A17" s="30">
        <v>37009</v>
      </c>
      <c r="B17" s="35">
        <v>442000</v>
      </c>
      <c r="C17" s="32">
        <v>1.0045585138061341E-2</v>
      </c>
      <c r="D17" s="35">
        <v>-1287000</v>
      </c>
      <c r="E17" s="32">
        <v>-2.9250380254943316E-2</v>
      </c>
      <c r="F17" s="44">
        <f t="shared" si="0"/>
        <v>-845000</v>
      </c>
      <c r="G17" s="43">
        <f t="shared" si="1"/>
        <v>1256580</v>
      </c>
      <c r="H17" s="44">
        <f t="shared" si="2"/>
        <v>642200</v>
      </c>
      <c r="I17" s="46"/>
    </row>
    <row r="18" spans="1:9" x14ac:dyDescent="0.45">
      <c r="A18" s="30">
        <v>37039</v>
      </c>
      <c r="B18" s="35">
        <v>748000</v>
      </c>
      <c r="C18" s="32">
        <v>1.6729776842222415E-2</v>
      </c>
      <c r="D18" s="35">
        <v>-781000</v>
      </c>
      <c r="E18" s="32">
        <v>-1.7467855232320462E-2</v>
      </c>
      <c r="F18" s="44">
        <f t="shared" si="0"/>
        <v>-33000</v>
      </c>
      <c r="G18" s="43">
        <f t="shared" si="1"/>
        <v>1064800</v>
      </c>
      <c r="H18" s="44">
        <f t="shared" si="2"/>
        <v>25080</v>
      </c>
      <c r="I18" s="46"/>
    </row>
    <row r="19" spans="1:9" x14ac:dyDescent="0.45">
      <c r="A19" s="30">
        <v>37070</v>
      </c>
      <c r="B19" s="35">
        <v>327000</v>
      </c>
      <c r="C19" s="32">
        <v>6.9432885567661294E-3</v>
      </c>
      <c r="D19" s="35">
        <v>-940000</v>
      </c>
      <c r="E19" s="32">
        <v>-1.995930043841028E-2</v>
      </c>
      <c r="F19" s="44">
        <f t="shared" si="0"/>
        <v>-613000</v>
      </c>
      <c r="G19" s="43">
        <f t="shared" si="1"/>
        <v>920410</v>
      </c>
      <c r="H19" s="44">
        <f t="shared" si="2"/>
        <v>465880</v>
      </c>
      <c r="I19" s="46"/>
    </row>
    <row r="20" spans="1:9" x14ac:dyDescent="0.45">
      <c r="A20" s="30">
        <v>37100</v>
      </c>
      <c r="B20" s="35">
        <v>314000</v>
      </c>
      <c r="C20" s="32">
        <v>6.6739172897604471E-3</v>
      </c>
      <c r="D20" s="35">
        <v>-571000</v>
      </c>
      <c r="E20" s="32">
        <v>-1.2136327300806417E-2</v>
      </c>
      <c r="F20" s="44">
        <f t="shared" si="0"/>
        <v>-257000</v>
      </c>
      <c r="G20" s="43">
        <f t="shared" si="1"/>
        <v>631780</v>
      </c>
      <c r="H20" s="44">
        <f t="shared" si="2"/>
        <v>195320</v>
      </c>
      <c r="I20" s="46"/>
    </row>
    <row r="21" spans="1:9" x14ac:dyDescent="0.45">
      <c r="A21" s="30">
        <v>37131</v>
      </c>
      <c r="B21" s="35">
        <v>843000</v>
      </c>
      <c r="C21" s="32">
        <v>1.768366960939291E-2</v>
      </c>
      <c r="D21" s="35">
        <v>-440000</v>
      </c>
      <c r="E21" s="32">
        <v>-9.2299105909049595E-3</v>
      </c>
      <c r="F21" s="36">
        <f t="shared" si="0"/>
        <v>403000</v>
      </c>
      <c r="G21" s="43">
        <f t="shared" si="1"/>
        <v>865490</v>
      </c>
      <c r="H21" s="36">
        <f t="shared" si="2"/>
        <v>253890</v>
      </c>
      <c r="I21" s="46"/>
    </row>
    <row r="22" spans="1:9" x14ac:dyDescent="0.45">
      <c r="A22" s="30">
        <v>37162</v>
      </c>
      <c r="B22" s="35">
        <v>248000</v>
      </c>
      <c r="C22" s="32">
        <v>5.0977470383631361E-3</v>
      </c>
      <c r="D22" s="35">
        <v>-826000</v>
      </c>
      <c r="E22" s="32">
        <v>-1.6978786506806252E-2</v>
      </c>
      <c r="F22" s="44">
        <f t="shared" si="0"/>
        <v>-578000</v>
      </c>
      <c r="G22" s="43">
        <f t="shared" si="1"/>
        <v>784000</v>
      </c>
      <c r="H22" s="44">
        <f t="shared" si="2"/>
        <v>439280</v>
      </c>
      <c r="I22" s="46"/>
    </row>
    <row r="23" spans="1:9" x14ac:dyDescent="0.45">
      <c r="A23" s="30">
        <v>37192</v>
      </c>
      <c r="B23" s="35">
        <v>1020000</v>
      </c>
      <c r="C23" s="32">
        <v>2.3137646311586969E-2</v>
      </c>
      <c r="D23" s="35">
        <v>-396000</v>
      </c>
      <c r="E23" s="32">
        <v>-8.9828509209690585E-3</v>
      </c>
      <c r="F23" s="36">
        <f t="shared" si="0"/>
        <v>624000</v>
      </c>
      <c r="G23" s="43">
        <f t="shared" si="1"/>
        <v>943560</v>
      </c>
      <c r="H23" s="36">
        <f t="shared" si="2"/>
        <v>393120</v>
      </c>
      <c r="I23" s="46"/>
    </row>
    <row r="24" spans="1:9" x14ac:dyDescent="0.45">
      <c r="A24" s="30">
        <v>37223</v>
      </c>
      <c r="B24" s="35">
        <v>3054000</v>
      </c>
      <c r="C24" s="32">
        <v>6.5045827170681386E-2</v>
      </c>
      <c r="D24" s="35">
        <v>-1163000</v>
      </c>
      <c r="E24" s="32">
        <v>-2.4770234773903877E-2</v>
      </c>
      <c r="F24" s="36">
        <f t="shared" si="0"/>
        <v>1891000</v>
      </c>
      <c r="G24" s="43">
        <f t="shared" si="1"/>
        <v>2807900</v>
      </c>
      <c r="H24" s="36">
        <f t="shared" si="2"/>
        <v>1191330</v>
      </c>
      <c r="I24" s="46"/>
    </row>
    <row r="25" spans="1:9" x14ac:dyDescent="0.45">
      <c r="A25" s="30">
        <v>37253</v>
      </c>
      <c r="B25" s="35">
        <v>6524000</v>
      </c>
      <c r="C25" s="32">
        <v>0.1244911206002197</v>
      </c>
      <c r="D25" s="35">
        <v>-2018000</v>
      </c>
      <c r="E25" s="32">
        <v>-3.8507523202213879E-2</v>
      </c>
      <c r="F25" s="36">
        <f t="shared" si="0"/>
        <v>4506000</v>
      </c>
      <c r="G25" s="43">
        <f t="shared" si="1"/>
        <v>5643800</v>
      </c>
      <c r="H25" s="36">
        <f t="shared" si="2"/>
        <v>2838780</v>
      </c>
      <c r="I25" s="46"/>
    </row>
    <row r="26" spans="1:9" x14ac:dyDescent="0.45">
      <c r="A26" s="30">
        <v>37284</v>
      </c>
      <c r="B26" s="35">
        <v>8613000</v>
      </c>
      <c r="C26" s="32">
        <v>0.14341405065068569</v>
      </c>
      <c r="D26" s="35">
        <v>-1813000</v>
      </c>
      <c r="E26" s="32">
        <v>-3.0188049904759449E-2</v>
      </c>
      <c r="F26" s="36">
        <f t="shared" si="0"/>
        <v>6800000</v>
      </c>
      <c r="G26" s="43">
        <f t="shared" si="1"/>
        <v>6804070</v>
      </c>
      <c r="H26" s="36">
        <f t="shared" si="2"/>
        <v>4284000</v>
      </c>
      <c r="I26" s="46"/>
    </row>
    <row r="27" spans="1:9" x14ac:dyDescent="0.45">
      <c r="A27" s="30">
        <v>37315</v>
      </c>
      <c r="B27" s="35">
        <v>2297000</v>
      </c>
      <c r="C27" s="32">
        <v>3.4335738075689209E-2</v>
      </c>
      <c r="D27" s="35">
        <v>-4271000</v>
      </c>
      <c r="E27" s="32">
        <v>-6.3843246548223168E-2</v>
      </c>
      <c r="F27" s="44">
        <f t="shared" si="0"/>
        <v>-1974000</v>
      </c>
      <c r="G27" s="43">
        <f t="shared" si="1"/>
        <v>4693070</v>
      </c>
      <c r="H27" s="44">
        <f t="shared" si="2"/>
        <v>1500240</v>
      </c>
      <c r="I27" s="46"/>
    </row>
    <row r="28" spans="1:9" x14ac:dyDescent="0.45">
      <c r="A28" s="30">
        <v>37343</v>
      </c>
      <c r="B28" s="35">
        <v>8182000</v>
      </c>
      <c r="C28" s="32">
        <v>0.12551596811783958</v>
      </c>
      <c r="D28" s="35">
        <v>-1415000</v>
      </c>
      <c r="E28" s="32">
        <v>-2.1706807001557443E-2</v>
      </c>
      <c r="F28" s="36">
        <f t="shared" si="0"/>
        <v>6767000</v>
      </c>
      <c r="G28" s="43">
        <f t="shared" si="1"/>
        <v>6230060</v>
      </c>
      <c r="H28" s="36">
        <f t="shared" si="2"/>
        <v>4263210</v>
      </c>
      <c r="I28" s="46"/>
    </row>
    <row r="29" spans="1:9" x14ac:dyDescent="0.45">
      <c r="A29" s="30">
        <v>37374</v>
      </c>
      <c r="B29" s="35">
        <v>8037000</v>
      </c>
      <c r="C29" s="32">
        <v>0.10403343059990942</v>
      </c>
      <c r="D29" s="35">
        <v>-1439000</v>
      </c>
      <c r="E29" s="32">
        <v>-1.8626864082775869E-2</v>
      </c>
      <c r="F29" s="36">
        <f t="shared" si="0"/>
        <v>6598000</v>
      </c>
      <c r="G29" s="43">
        <f t="shared" si="1"/>
        <v>6156950</v>
      </c>
      <c r="H29" s="36">
        <f t="shared" si="2"/>
        <v>4156740</v>
      </c>
      <c r="I29" s="46"/>
    </row>
    <row r="30" spans="1:9" x14ac:dyDescent="0.45">
      <c r="A30" s="30">
        <v>37404</v>
      </c>
      <c r="B30" s="35">
        <v>6269000</v>
      </c>
      <c r="C30" s="32">
        <v>7.3860182685957301E-2</v>
      </c>
      <c r="D30" s="35">
        <v>-1952000</v>
      </c>
      <c r="E30" s="32">
        <v>-2.2998098038441321E-2</v>
      </c>
      <c r="F30" s="36">
        <f t="shared" si="0"/>
        <v>4317000</v>
      </c>
      <c r="G30" s="43">
        <f t="shared" si="1"/>
        <v>5432990</v>
      </c>
      <c r="H30" s="36">
        <f t="shared" si="2"/>
        <v>2719710</v>
      </c>
      <c r="I30" s="46"/>
    </row>
    <row r="31" spans="1:9" x14ac:dyDescent="0.45">
      <c r="A31" s="30">
        <v>37435</v>
      </c>
      <c r="B31" s="35">
        <v>1279000</v>
      </c>
      <c r="C31" s="32">
        <v>1.4664026851380971E-2</v>
      </c>
      <c r="D31" s="35">
        <v>-6789000</v>
      </c>
      <c r="E31" s="32">
        <v>-7.7837434162646921E-2</v>
      </c>
      <c r="F31" s="44">
        <f t="shared" si="0"/>
        <v>-5510000</v>
      </c>
      <c r="G31" s="43">
        <f t="shared" si="1"/>
        <v>5965410</v>
      </c>
      <c r="H31" s="44">
        <f t="shared" si="2"/>
        <v>4187600</v>
      </c>
      <c r="I31" s="46"/>
    </row>
    <row r="32" spans="1:9" x14ac:dyDescent="0.45">
      <c r="A32" s="30">
        <v>37465</v>
      </c>
      <c r="B32" s="35">
        <v>710000</v>
      </c>
      <c r="C32" s="32">
        <v>8.9780961514644778E-3</v>
      </c>
      <c r="D32" s="35">
        <v>-10278000</v>
      </c>
      <c r="E32" s="32">
        <v>-0.12996742569683367</v>
      </c>
      <c r="F32" s="44">
        <f t="shared" si="0"/>
        <v>-9568000</v>
      </c>
      <c r="G32" s="43">
        <f t="shared" si="1"/>
        <v>8258580</v>
      </c>
      <c r="H32" s="44">
        <f t="shared" si="2"/>
        <v>7271680</v>
      </c>
      <c r="I32" s="46"/>
    </row>
    <row r="33" spans="1:9" x14ac:dyDescent="0.45">
      <c r="A33" s="30">
        <v>37496</v>
      </c>
      <c r="B33" s="35">
        <v>229000</v>
      </c>
      <c r="C33" s="32">
        <v>3.8238158639967881E-3</v>
      </c>
      <c r="D33" s="35">
        <v>-4951000</v>
      </c>
      <c r="E33" s="32">
        <v>-8.2671232937327949E-2</v>
      </c>
      <c r="F33" s="44">
        <f t="shared" si="0"/>
        <v>-4722000</v>
      </c>
      <c r="G33" s="43">
        <f t="shared" si="1"/>
        <v>3907030</v>
      </c>
      <c r="H33" s="44">
        <f t="shared" si="2"/>
        <v>3588720</v>
      </c>
      <c r="I33" s="46"/>
    </row>
    <row r="34" spans="1:9" x14ac:dyDescent="0.45">
      <c r="A34" s="30">
        <v>37527</v>
      </c>
      <c r="B34" s="35">
        <v>228000</v>
      </c>
      <c r="C34" s="32">
        <v>4.1009682853776052E-3</v>
      </c>
      <c r="D34" s="35">
        <v>-1817000</v>
      </c>
      <c r="E34" s="32">
        <v>-3.2681839361978549E-2</v>
      </c>
      <c r="F34" s="44">
        <f t="shared" si="0"/>
        <v>-1589000</v>
      </c>
      <c r="G34" s="43">
        <f t="shared" si="1"/>
        <v>1524560</v>
      </c>
      <c r="H34" s="44">
        <f t="shared" si="2"/>
        <v>1207640</v>
      </c>
      <c r="I34" s="46"/>
    </row>
    <row r="35" spans="1:9" x14ac:dyDescent="0.45">
      <c r="A35" s="30">
        <v>37557</v>
      </c>
      <c r="B35" s="35">
        <v>336000</v>
      </c>
      <c r="C35" s="32">
        <v>6.6889917073623458E-3</v>
      </c>
      <c r="D35" s="35">
        <v>-2248000</v>
      </c>
      <c r="E35" s="32">
        <v>-4.4752539756400457E-2</v>
      </c>
      <c r="F35" s="44">
        <f t="shared" si="0"/>
        <v>-1912000</v>
      </c>
      <c r="G35" s="43">
        <f t="shared" si="1"/>
        <v>1920160</v>
      </c>
      <c r="H35" s="44">
        <f t="shared" si="2"/>
        <v>1453120</v>
      </c>
      <c r="I35" s="46"/>
    </row>
    <row r="36" spans="1:9" x14ac:dyDescent="0.45">
      <c r="A36" s="30">
        <v>37588</v>
      </c>
      <c r="B36" s="35">
        <v>647000</v>
      </c>
      <c r="C36" s="32">
        <v>1.2808064892031082E-2</v>
      </c>
      <c r="D36" s="35">
        <v>-986000</v>
      </c>
      <c r="E36" s="32">
        <v>-1.9518936605166376E-2</v>
      </c>
      <c r="F36" s="44">
        <f t="shared" si="0"/>
        <v>-339000</v>
      </c>
      <c r="G36" s="43">
        <f t="shared" si="1"/>
        <v>1156970</v>
      </c>
      <c r="H36" s="44">
        <f t="shared" si="2"/>
        <v>257640</v>
      </c>
      <c r="I36" s="46"/>
    </row>
    <row r="37" spans="1:9" x14ac:dyDescent="0.45">
      <c r="A37" s="30">
        <v>37618</v>
      </c>
      <c r="B37" s="35">
        <v>4969000</v>
      </c>
      <c r="C37" s="32">
        <v>9.0972621451790858E-2</v>
      </c>
      <c r="D37" s="35">
        <v>-772000</v>
      </c>
      <c r="E37" s="32">
        <v>-1.4133802326581311E-2</v>
      </c>
      <c r="F37" s="36">
        <f t="shared" si="0"/>
        <v>4197000</v>
      </c>
      <c r="G37" s="43">
        <f t="shared" si="1"/>
        <v>3717190</v>
      </c>
      <c r="H37" s="36">
        <f t="shared" si="2"/>
        <v>2644110</v>
      </c>
      <c r="I37" s="46"/>
    </row>
    <row r="38" spans="1:9" x14ac:dyDescent="0.45">
      <c r="A38" s="30">
        <v>37649</v>
      </c>
      <c r="B38" s="35">
        <v>7797000</v>
      </c>
      <c r="C38" s="32">
        <v>0.13523138276907287</v>
      </c>
      <c r="D38" s="35">
        <v>-4410000</v>
      </c>
      <c r="E38" s="32">
        <v>-7.648716147385036E-2</v>
      </c>
      <c r="F38" s="36">
        <f t="shared" si="0"/>
        <v>3387000</v>
      </c>
      <c r="G38" s="43">
        <f t="shared" si="1"/>
        <v>8263710</v>
      </c>
      <c r="H38" s="36">
        <f t="shared" si="2"/>
        <v>2133810</v>
      </c>
      <c r="I38" s="46"/>
    </row>
    <row r="39" spans="1:9" x14ac:dyDescent="0.45">
      <c r="A39" s="30">
        <v>37680</v>
      </c>
      <c r="B39" s="35">
        <v>297000</v>
      </c>
      <c r="C39" s="32">
        <v>5.037067303410768E-3</v>
      </c>
      <c r="D39" s="35">
        <v>-1717000</v>
      </c>
      <c r="E39" s="32">
        <v>-2.9120015353388175E-2</v>
      </c>
      <c r="F39" s="44">
        <f t="shared" si="0"/>
        <v>-1420000</v>
      </c>
      <c r="G39" s="43">
        <f t="shared" si="1"/>
        <v>1492030</v>
      </c>
      <c r="H39" s="44">
        <f t="shared" si="2"/>
        <v>1079200</v>
      </c>
      <c r="I39" s="46"/>
    </row>
    <row r="40" spans="1:9" x14ac:dyDescent="0.45">
      <c r="A40" s="30">
        <v>37708</v>
      </c>
      <c r="B40" s="35">
        <v>306000</v>
      </c>
      <c r="C40" s="32">
        <v>5.5050582400080535E-3</v>
      </c>
      <c r="D40" s="35">
        <v>-3170000</v>
      </c>
      <c r="E40" s="32">
        <v>-5.7029524904658596E-2</v>
      </c>
      <c r="F40" s="44">
        <f t="shared" si="0"/>
        <v>-2864000</v>
      </c>
      <c r="G40" s="43">
        <f t="shared" si="1"/>
        <v>2601980</v>
      </c>
      <c r="H40" s="44">
        <f t="shared" si="2"/>
        <v>2176640</v>
      </c>
      <c r="I40" s="46"/>
    </row>
    <row r="41" spans="1:9" x14ac:dyDescent="0.45">
      <c r="A41" s="30">
        <v>37739</v>
      </c>
      <c r="B41" s="35">
        <v>2689000</v>
      </c>
      <c r="C41" s="32">
        <v>5.0495280015200039E-2</v>
      </c>
      <c r="D41" s="35">
        <v>-5072000</v>
      </c>
      <c r="E41" s="32">
        <v>-9.5244351148045595E-2</v>
      </c>
      <c r="F41" s="44">
        <f t="shared" si="0"/>
        <v>-2383000</v>
      </c>
      <c r="G41" s="43">
        <f t="shared" si="1"/>
        <v>5548790</v>
      </c>
      <c r="H41" s="44">
        <f t="shared" si="2"/>
        <v>1811080</v>
      </c>
      <c r="I41" s="46"/>
    </row>
    <row r="42" spans="1:9" x14ac:dyDescent="0.45">
      <c r="A42" s="30">
        <v>37769</v>
      </c>
      <c r="B42" s="35">
        <v>8193000</v>
      </c>
      <c r="C42" s="32">
        <v>0.14553519756229877</v>
      </c>
      <c r="D42" s="35">
        <v>-1063000</v>
      </c>
      <c r="E42" s="32">
        <v>-1.88824502634839E-2</v>
      </c>
      <c r="F42" s="36">
        <f t="shared" si="0"/>
        <v>7130000</v>
      </c>
      <c r="G42" s="43">
        <f t="shared" si="1"/>
        <v>5969470</v>
      </c>
      <c r="H42" s="36">
        <f t="shared" si="2"/>
        <v>4491900</v>
      </c>
      <c r="I42" s="46"/>
    </row>
    <row r="43" spans="1:9" x14ac:dyDescent="0.45">
      <c r="A43" s="30">
        <v>37800</v>
      </c>
      <c r="B43" s="35">
        <v>37352000</v>
      </c>
      <c r="C43" s="32">
        <v>0.53590702615690289</v>
      </c>
      <c r="D43" s="35">
        <v>-5218000</v>
      </c>
      <c r="E43" s="32">
        <v>-7.4865144101700559E-2</v>
      </c>
      <c r="F43" s="36">
        <f t="shared" si="0"/>
        <v>32134000</v>
      </c>
      <c r="G43" s="43">
        <f t="shared" si="1"/>
        <v>27497440</v>
      </c>
      <c r="H43" s="36">
        <f t="shared" si="2"/>
        <v>20244420</v>
      </c>
      <c r="I43" s="46"/>
    </row>
    <row r="44" spans="1:9" x14ac:dyDescent="0.45">
      <c r="A44" s="30">
        <v>37830</v>
      </c>
      <c r="B44" s="35">
        <v>19507000</v>
      </c>
      <c r="C44" s="32">
        <v>0.1904580209315386</v>
      </c>
      <c r="D44" s="35">
        <v>-18088000</v>
      </c>
      <c r="E44" s="32">
        <v>-0.17660351066846108</v>
      </c>
      <c r="F44" s="36">
        <f t="shared" si="0"/>
        <v>1419000</v>
      </c>
      <c r="G44" s="43">
        <f t="shared" si="1"/>
        <v>26036290</v>
      </c>
      <c r="H44" s="36">
        <f t="shared" si="2"/>
        <v>893970</v>
      </c>
      <c r="I44" s="46"/>
    </row>
    <row r="45" spans="1:9" x14ac:dyDescent="0.45">
      <c r="A45" s="30">
        <v>37861</v>
      </c>
      <c r="B45" s="35">
        <v>36272000</v>
      </c>
      <c r="C45" s="32">
        <v>0.32834018244388075</v>
      </c>
      <c r="D45" s="35">
        <v>-9075000</v>
      </c>
      <c r="E45" s="32">
        <v>-8.2148410776307274E-2</v>
      </c>
      <c r="F45" s="36">
        <f t="shared" si="0"/>
        <v>27197000</v>
      </c>
      <c r="G45" s="43">
        <f t="shared" si="1"/>
        <v>29748360</v>
      </c>
      <c r="H45" s="36">
        <f t="shared" si="2"/>
        <v>17134110</v>
      </c>
      <c r="I45" s="46"/>
    </row>
    <row r="46" spans="1:9" x14ac:dyDescent="0.45">
      <c r="A46" s="30">
        <v>37892</v>
      </c>
      <c r="B46" s="35">
        <v>15979000</v>
      </c>
      <c r="C46" s="32">
        <v>0.11331820438266789</v>
      </c>
      <c r="D46" s="35">
        <v>-8281000</v>
      </c>
      <c r="E46" s="32">
        <v>-5.8726331465853487E-2</v>
      </c>
      <c r="F46" s="36">
        <f t="shared" si="0"/>
        <v>7698000</v>
      </c>
      <c r="G46" s="43">
        <f t="shared" si="1"/>
        <v>16360330</v>
      </c>
      <c r="H46" s="36">
        <f t="shared" si="2"/>
        <v>4849740</v>
      </c>
      <c r="I46" s="46"/>
    </row>
    <row r="47" spans="1:9" x14ac:dyDescent="0.45">
      <c r="A47" s="30">
        <v>37922</v>
      </c>
      <c r="B47" s="35">
        <v>7584000</v>
      </c>
      <c r="C47" s="32">
        <v>5.1700935556515372E-2</v>
      </c>
      <c r="D47" s="35">
        <v>-4832000</v>
      </c>
      <c r="E47" s="32">
        <v>-3.2940258519130051E-2</v>
      </c>
      <c r="F47" s="36">
        <f t="shared" si="0"/>
        <v>2752000</v>
      </c>
      <c r="G47" s="43">
        <f t="shared" si="1"/>
        <v>8450240</v>
      </c>
      <c r="H47" s="36">
        <f t="shared" si="2"/>
        <v>1733760</v>
      </c>
      <c r="I47" s="46"/>
    </row>
    <row r="48" spans="1:9" x14ac:dyDescent="0.45">
      <c r="A48" s="30">
        <v>37953</v>
      </c>
      <c r="B48" s="35">
        <v>12141000</v>
      </c>
      <c r="C48" s="32">
        <v>7.4629918036913392E-2</v>
      </c>
      <c r="D48" s="35">
        <v>-3163000</v>
      </c>
      <c r="E48" s="32">
        <v>-1.9442750247158972E-2</v>
      </c>
      <c r="F48" s="36">
        <f t="shared" si="0"/>
        <v>8978000</v>
      </c>
      <c r="G48" s="43">
        <f t="shared" si="1"/>
        <v>10052710</v>
      </c>
      <c r="H48" s="36">
        <f t="shared" si="2"/>
        <v>5656140</v>
      </c>
      <c r="I48" s="46"/>
    </row>
    <row r="49" spans="1:9" x14ac:dyDescent="0.45">
      <c r="A49" s="30">
        <v>37983</v>
      </c>
      <c r="B49" s="35">
        <v>34282000</v>
      </c>
      <c r="C49" s="32">
        <v>0.19170950720618768</v>
      </c>
      <c r="D49" s="35">
        <v>-7289000</v>
      </c>
      <c r="E49" s="32">
        <v>-4.0761058223729718E-2</v>
      </c>
      <c r="F49" s="36">
        <f t="shared" si="0"/>
        <v>26993000</v>
      </c>
      <c r="G49" s="43">
        <f t="shared" si="1"/>
        <v>27137300</v>
      </c>
      <c r="H49" s="36">
        <f t="shared" si="2"/>
        <v>17005590</v>
      </c>
      <c r="I49" s="46"/>
    </row>
    <row r="50" spans="1:9" x14ac:dyDescent="0.45">
      <c r="A50" s="30">
        <v>38014</v>
      </c>
      <c r="B50" s="35">
        <v>50702000</v>
      </c>
      <c r="C50" s="32">
        <v>0.23153473922074547</v>
      </c>
      <c r="D50" s="35">
        <v>-10923000</v>
      </c>
      <c r="E50" s="32">
        <v>-4.9880753353086713E-2</v>
      </c>
      <c r="F50" s="36">
        <f t="shared" si="0"/>
        <v>39779000</v>
      </c>
      <c r="G50" s="43">
        <f t="shared" si="1"/>
        <v>40243740</v>
      </c>
      <c r="H50" s="36">
        <f t="shared" si="2"/>
        <v>25060770</v>
      </c>
      <c r="I50" s="46"/>
    </row>
    <row r="51" spans="1:9" x14ac:dyDescent="0.45">
      <c r="A51" s="30">
        <v>38045</v>
      </c>
      <c r="B51" s="35">
        <v>40281000</v>
      </c>
      <c r="C51" s="32">
        <v>0.15012975819992538</v>
      </c>
      <c r="D51" s="35">
        <v>-8065000</v>
      </c>
      <c r="E51" s="32">
        <v>-3.0058749779856463E-2</v>
      </c>
      <c r="F51" s="36">
        <f t="shared" si="0"/>
        <v>32216000</v>
      </c>
      <c r="G51" s="43">
        <f t="shared" si="1"/>
        <v>31506430</v>
      </c>
      <c r="H51" s="36">
        <f t="shared" si="2"/>
        <v>20296080</v>
      </c>
      <c r="I51" s="46"/>
    </row>
    <row r="52" spans="1:9" x14ac:dyDescent="0.45">
      <c r="A52" s="30">
        <v>38074</v>
      </c>
      <c r="B52" s="35">
        <v>68685000</v>
      </c>
      <c r="C52" s="32">
        <v>0.22125148809624473</v>
      </c>
      <c r="D52" s="35">
        <v>-26489000</v>
      </c>
      <c r="E52" s="32">
        <v>-8.5327664965879402E-2</v>
      </c>
      <c r="F52" s="36">
        <f t="shared" si="0"/>
        <v>42196000</v>
      </c>
      <c r="G52" s="43">
        <f t="shared" si="1"/>
        <v>63403190</v>
      </c>
      <c r="H52" s="36">
        <f t="shared" si="2"/>
        <v>26583480</v>
      </c>
      <c r="I52" s="46"/>
    </row>
    <row r="53" spans="1:9" x14ac:dyDescent="0.45">
      <c r="A53" s="30">
        <v>38105</v>
      </c>
      <c r="B53" s="35">
        <v>45580000</v>
      </c>
      <c r="C53" s="32">
        <v>0.12939440378628578</v>
      </c>
      <c r="D53" s="35">
        <v>-22976000</v>
      </c>
      <c r="E53" s="32">
        <v>-6.52252264456714E-2</v>
      </c>
      <c r="F53" s="36">
        <f t="shared" si="0"/>
        <v>22604000</v>
      </c>
      <c r="G53" s="43">
        <f t="shared" si="1"/>
        <v>46177160</v>
      </c>
      <c r="H53" s="36">
        <f t="shared" si="2"/>
        <v>14240520</v>
      </c>
      <c r="I53" s="46"/>
    </row>
    <row r="54" spans="1:9" x14ac:dyDescent="0.45">
      <c r="A54" s="30">
        <v>38135</v>
      </c>
      <c r="B54" s="35">
        <v>33609000</v>
      </c>
      <c r="C54" s="32">
        <v>9.3387575577345922E-2</v>
      </c>
      <c r="D54" s="35">
        <v>-41540000</v>
      </c>
      <c r="E54" s="32">
        <v>-0.11542503167255645</v>
      </c>
      <c r="F54" s="44">
        <f t="shared" si="0"/>
        <v>-7931000</v>
      </c>
      <c r="G54" s="43">
        <f t="shared" si="1"/>
        <v>52744070</v>
      </c>
      <c r="H54" s="44">
        <f t="shared" si="2"/>
        <v>6027560</v>
      </c>
      <c r="I54" s="46"/>
    </row>
    <row r="55" spans="1:9" x14ac:dyDescent="0.45">
      <c r="A55" s="30">
        <v>38166</v>
      </c>
      <c r="B55" s="35">
        <v>23070000</v>
      </c>
      <c r="C55" s="32">
        <v>6.5908169059578872E-2</v>
      </c>
      <c r="D55" s="35">
        <v>-23279000</v>
      </c>
      <c r="E55" s="32">
        <v>-6.6505256503594998E-2</v>
      </c>
      <c r="F55" s="44">
        <f t="shared" si="0"/>
        <v>-209000</v>
      </c>
      <c r="G55" s="43">
        <f t="shared" si="1"/>
        <v>32226140</v>
      </c>
      <c r="H55" s="44">
        <f t="shared" si="2"/>
        <v>158840</v>
      </c>
      <c r="I55" s="46"/>
    </row>
    <row r="56" spans="1:9" x14ac:dyDescent="0.45">
      <c r="A56" s="30">
        <v>38196</v>
      </c>
      <c r="B56" s="35">
        <v>18968000</v>
      </c>
      <c r="C56" s="32">
        <v>5.1978236234578187E-2</v>
      </c>
      <c r="D56" s="35">
        <v>-31375000</v>
      </c>
      <c r="E56" s="32">
        <v>-8.5977286053347243E-2</v>
      </c>
      <c r="F56" s="44">
        <f t="shared" si="0"/>
        <v>-12407000</v>
      </c>
      <c r="G56" s="43">
        <f t="shared" si="1"/>
        <v>35794840</v>
      </c>
      <c r="H56" s="44">
        <f t="shared" si="2"/>
        <v>9429320</v>
      </c>
      <c r="I56" s="46"/>
    </row>
    <row r="57" spans="1:9" x14ac:dyDescent="0.45">
      <c r="A57" s="30">
        <v>38227</v>
      </c>
      <c r="B57" s="35">
        <v>20623000</v>
      </c>
      <c r="C57" s="32">
        <v>6.1156365905888549E-2</v>
      </c>
      <c r="D57" s="35">
        <v>-25856000</v>
      </c>
      <c r="E57" s="32">
        <v>-7.6674537984902993E-2</v>
      </c>
      <c r="F57" s="44">
        <f t="shared" si="0"/>
        <v>-5233000</v>
      </c>
      <c r="G57" s="43">
        <f t="shared" si="1"/>
        <v>32643050</v>
      </c>
      <c r="H57" s="44">
        <f t="shared" si="2"/>
        <v>3977080</v>
      </c>
      <c r="I57" s="46"/>
    </row>
    <row r="58" spans="1:9" x14ac:dyDescent="0.45">
      <c r="A58" s="30">
        <v>38258</v>
      </c>
      <c r="B58" s="35">
        <v>20747000</v>
      </c>
      <c r="C58" s="32">
        <v>6.2119078635885033E-2</v>
      </c>
      <c r="D58" s="35">
        <v>-13420000</v>
      </c>
      <c r="E58" s="32">
        <v>-4.0181136323014274E-2</v>
      </c>
      <c r="F58" s="36">
        <f t="shared" si="0"/>
        <v>7327000</v>
      </c>
      <c r="G58" s="43">
        <f t="shared" si="1"/>
        <v>23269810</v>
      </c>
      <c r="H58" s="36">
        <f t="shared" si="2"/>
        <v>4616010</v>
      </c>
      <c r="I58" s="46"/>
    </row>
    <row r="59" spans="1:9" x14ac:dyDescent="0.45">
      <c r="A59" s="30">
        <v>38288</v>
      </c>
      <c r="B59" s="35">
        <v>23712000</v>
      </c>
      <c r="C59" s="32">
        <v>6.7204510973559659E-2</v>
      </c>
      <c r="D59" s="35">
        <v>-8859000</v>
      </c>
      <c r="E59" s="32">
        <v>-2.5108163069954663E-2</v>
      </c>
      <c r="F59" s="36">
        <f t="shared" si="0"/>
        <v>14853000</v>
      </c>
      <c r="G59" s="43">
        <f t="shared" si="1"/>
        <v>21671400</v>
      </c>
      <c r="H59" s="36">
        <f t="shared" si="2"/>
        <v>9357390</v>
      </c>
      <c r="I59" s="46"/>
    </row>
    <row r="60" spans="1:9" x14ac:dyDescent="0.45">
      <c r="A60" s="30">
        <v>38319</v>
      </c>
      <c r="B60" s="35">
        <v>44253000</v>
      </c>
      <c r="C60" s="32">
        <v>0.11914102607461918</v>
      </c>
      <c r="D60" s="35">
        <v>-18786000</v>
      </c>
      <c r="E60" s="32">
        <v>-5.057698496910483E-2</v>
      </c>
      <c r="F60" s="36">
        <f t="shared" si="0"/>
        <v>25467000</v>
      </c>
      <c r="G60" s="43">
        <f t="shared" si="1"/>
        <v>42156750</v>
      </c>
      <c r="H60" s="36">
        <f t="shared" si="2"/>
        <v>16044210</v>
      </c>
      <c r="I60" s="46"/>
    </row>
    <row r="61" spans="1:9" x14ac:dyDescent="0.45">
      <c r="A61" s="30">
        <v>38349</v>
      </c>
      <c r="B61" s="35">
        <v>34382000</v>
      </c>
      <c r="C61" s="32">
        <v>8.414418742577133E-2</v>
      </c>
      <c r="D61" s="35">
        <v>-43594000</v>
      </c>
      <c r="E61" s="32">
        <v>-0.10668901479376056</v>
      </c>
      <c r="F61" s="44">
        <f t="shared" si="0"/>
        <v>-9212000</v>
      </c>
      <c r="G61" s="43">
        <f t="shared" si="1"/>
        <v>54792100</v>
      </c>
      <c r="H61" s="44">
        <f t="shared" si="2"/>
        <v>7001120</v>
      </c>
      <c r="I61" s="46"/>
    </row>
    <row r="62" spans="1:9" x14ac:dyDescent="0.45">
      <c r="A62" s="30">
        <v>38380</v>
      </c>
      <c r="B62" s="35">
        <v>22963000</v>
      </c>
      <c r="C62" s="32">
        <v>5.5131157920216382E-2</v>
      </c>
      <c r="D62" s="35">
        <v>-30414000</v>
      </c>
      <c r="E62" s="32">
        <v>-7.3020033836409051E-2</v>
      </c>
      <c r="F62" s="44">
        <f t="shared" si="0"/>
        <v>-7451000</v>
      </c>
      <c r="G62" s="43">
        <f t="shared" si="1"/>
        <v>37581330</v>
      </c>
      <c r="H62" s="44">
        <f t="shared" si="2"/>
        <v>5662760</v>
      </c>
      <c r="I62" s="46"/>
    </row>
    <row r="63" spans="1:9" x14ac:dyDescent="0.45">
      <c r="A63" s="30">
        <v>38411</v>
      </c>
      <c r="B63" s="35">
        <v>17305000</v>
      </c>
      <c r="C63" s="32">
        <v>4.3727695337742761E-2</v>
      </c>
      <c r="D63" s="35">
        <v>-35242000</v>
      </c>
      <c r="E63" s="32">
        <v>-8.905238018449757E-2</v>
      </c>
      <c r="F63" s="44">
        <f t="shared" si="0"/>
        <v>-17937000</v>
      </c>
      <c r="G63" s="43">
        <f t="shared" si="1"/>
        <v>37686070</v>
      </c>
      <c r="H63" s="44">
        <f t="shared" si="2"/>
        <v>13632120</v>
      </c>
      <c r="I63" s="46"/>
    </row>
    <row r="64" spans="1:9" x14ac:dyDescent="0.45">
      <c r="A64" s="30">
        <v>38439</v>
      </c>
      <c r="B64" s="35">
        <v>15885000</v>
      </c>
      <c r="C64" s="32">
        <v>4.1655415421394393E-2</v>
      </c>
      <c r="D64" s="35">
        <v>-33612000</v>
      </c>
      <c r="E64" s="32">
        <v>-8.8141128306195041E-2</v>
      </c>
      <c r="F64" s="44">
        <f t="shared" si="0"/>
        <v>-17727000</v>
      </c>
      <c r="G64" s="43">
        <f t="shared" si="1"/>
        <v>35552670</v>
      </c>
      <c r="H64" s="44">
        <f t="shared" si="2"/>
        <v>13472520</v>
      </c>
      <c r="I64" s="46"/>
    </row>
    <row r="65" spans="1:9" x14ac:dyDescent="0.45">
      <c r="A65" s="30">
        <v>38470</v>
      </c>
      <c r="B65" s="35">
        <v>16646000</v>
      </c>
      <c r="C65" s="32">
        <v>4.6840700551611013E-2</v>
      </c>
      <c r="D65" s="35">
        <v>-24423000</v>
      </c>
      <c r="E65" s="32">
        <v>-6.8724644333293033E-2</v>
      </c>
      <c r="F65" s="44">
        <f t="shared" si="0"/>
        <v>-7777000</v>
      </c>
      <c r="G65" s="43">
        <f t="shared" si="1"/>
        <v>29048460</v>
      </c>
      <c r="H65" s="44">
        <f t="shared" si="2"/>
        <v>5910520</v>
      </c>
      <c r="I65" s="46"/>
    </row>
    <row r="66" spans="1:9" x14ac:dyDescent="0.45">
      <c r="A66" s="30">
        <v>38500</v>
      </c>
      <c r="B66" s="35">
        <v>8370000</v>
      </c>
      <c r="C66" s="32">
        <v>2.6321903196247949E-2</v>
      </c>
      <c r="D66" s="35">
        <v>-29072000</v>
      </c>
      <c r="E66" s="32">
        <v>-9.142537272656158E-2</v>
      </c>
      <c r="F66" s="44">
        <f t="shared" si="0"/>
        <v>-20702000</v>
      </c>
      <c r="G66" s="43">
        <f t="shared" si="1"/>
        <v>27367820</v>
      </c>
      <c r="H66" s="44">
        <f t="shared" si="2"/>
        <v>15733520</v>
      </c>
      <c r="I66" s="46"/>
    </row>
    <row r="67" spans="1:9" x14ac:dyDescent="0.45">
      <c r="A67" s="30">
        <v>38531</v>
      </c>
      <c r="B67" s="35">
        <v>8712000</v>
      </c>
      <c r="C67" s="32">
        <v>2.7832563641974527E-2</v>
      </c>
      <c r="D67" s="35">
        <v>-15128000</v>
      </c>
      <c r="E67" s="32">
        <v>-4.8330007205669268E-2</v>
      </c>
      <c r="F67" s="44">
        <f t="shared" si="0"/>
        <v>-6416000</v>
      </c>
      <c r="G67" s="43">
        <f t="shared" si="1"/>
        <v>16985840</v>
      </c>
      <c r="H67" s="44">
        <f t="shared" si="2"/>
        <v>4876160</v>
      </c>
      <c r="I67" s="46"/>
    </row>
    <row r="68" spans="1:9" x14ac:dyDescent="0.45">
      <c r="A68" s="30">
        <v>38561</v>
      </c>
      <c r="B68" s="35">
        <v>6932000</v>
      </c>
      <c r="C68" s="32">
        <v>2.1670405092897825E-2</v>
      </c>
      <c r="D68" s="35">
        <v>-19388000</v>
      </c>
      <c r="E68" s="32">
        <v>-6.0609609627972162E-2</v>
      </c>
      <c r="F68" s="44">
        <f t="shared" ref="F68:F109" si="3">B68+D68</f>
        <v>-12456000</v>
      </c>
      <c r="G68" s="43">
        <f t="shared" ref="G68:G109" si="4">B68*0.63-D68*0.76</f>
        <v>19102040</v>
      </c>
      <c r="H68" s="44">
        <f t="shared" ref="H68:H109" si="5">MAX(0,F68)*0.63-MIN(0,F68)*0.76</f>
        <v>9466560</v>
      </c>
      <c r="I68" s="46"/>
    </row>
    <row r="69" spans="1:9" x14ac:dyDescent="0.45">
      <c r="A69" s="30">
        <v>38592</v>
      </c>
      <c r="B69" s="35">
        <v>5926000</v>
      </c>
      <c r="C69" s="32">
        <v>1.8522042524584278E-2</v>
      </c>
      <c r="D69" s="35">
        <v>-18109000</v>
      </c>
      <c r="E69" s="32">
        <v>-5.6600686479530316E-2</v>
      </c>
      <c r="F69" s="44">
        <f t="shared" si="3"/>
        <v>-12183000</v>
      </c>
      <c r="G69" s="43">
        <f t="shared" si="4"/>
        <v>17496220</v>
      </c>
      <c r="H69" s="44">
        <f t="shared" si="5"/>
        <v>9259080</v>
      </c>
      <c r="I69" s="46"/>
    </row>
    <row r="70" spans="1:9" x14ac:dyDescent="0.45">
      <c r="A70" s="30">
        <v>38623</v>
      </c>
      <c r="B70" s="35">
        <v>4665000</v>
      </c>
      <c r="C70" s="32">
        <v>1.5378781667136679E-2</v>
      </c>
      <c r="D70" s="35">
        <v>-15056000</v>
      </c>
      <c r="E70" s="32">
        <v>-4.9634070049391174E-2</v>
      </c>
      <c r="F70" s="44">
        <f t="shared" si="3"/>
        <v>-10391000</v>
      </c>
      <c r="G70" s="43">
        <f t="shared" si="4"/>
        <v>14381510</v>
      </c>
      <c r="H70" s="44">
        <f t="shared" si="5"/>
        <v>7897160</v>
      </c>
      <c r="I70" s="46"/>
    </row>
    <row r="71" spans="1:9" x14ac:dyDescent="0.45">
      <c r="A71" s="30">
        <v>38653</v>
      </c>
      <c r="B71" s="35">
        <v>3396000</v>
      </c>
      <c r="C71" s="32">
        <v>1.1290470752254943E-2</v>
      </c>
      <c r="D71" s="35">
        <v>-12272000</v>
      </c>
      <c r="E71" s="32">
        <v>-4.0799957912742241E-2</v>
      </c>
      <c r="F71" s="44">
        <f t="shared" si="3"/>
        <v>-8876000</v>
      </c>
      <c r="G71" s="43">
        <f t="shared" si="4"/>
        <v>11466200</v>
      </c>
      <c r="H71" s="44">
        <f t="shared" si="5"/>
        <v>6745760</v>
      </c>
      <c r="I71" s="46"/>
    </row>
    <row r="72" spans="1:9" x14ac:dyDescent="0.45">
      <c r="A72" s="30">
        <v>38684</v>
      </c>
      <c r="B72" s="35">
        <v>3508000</v>
      </c>
      <c r="C72" s="32">
        <v>1.2561782853304627E-2</v>
      </c>
      <c r="D72" s="35">
        <v>-11176000</v>
      </c>
      <c r="E72" s="32">
        <v>-4.0020092693424325E-2</v>
      </c>
      <c r="F72" s="44">
        <f t="shared" si="3"/>
        <v>-7668000</v>
      </c>
      <c r="G72" s="43">
        <f t="shared" si="4"/>
        <v>10703800</v>
      </c>
      <c r="H72" s="44">
        <f t="shared" si="5"/>
        <v>5827680</v>
      </c>
      <c r="I72" s="46"/>
    </row>
    <row r="73" spans="1:9" x14ac:dyDescent="0.45">
      <c r="A73" s="30">
        <v>38714</v>
      </c>
      <c r="B73" s="35">
        <v>3215000</v>
      </c>
      <c r="C73" s="32">
        <v>1.1580486415729233E-2</v>
      </c>
      <c r="D73" s="35">
        <v>-11758000</v>
      </c>
      <c r="E73" s="32">
        <v>-4.2352522325394812E-2</v>
      </c>
      <c r="F73" s="44">
        <f t="shared" si="3"/>
        <v>-8543000</v>
      </c>
      <c r="G73" s="43">
        <f t="shared" si="4"/>
        <v>10961530</v>
      </c>
      <c r="H73" s="44">
        <f t="shared" si="5"/>
        <v>6492680</v>
      </c>
      <c r="I73" s="46"/>
    </row>
    <row r="74" spans="1:9" x14ac:dyDescent="0.45">
      <c r="A74" s="30">
        <v>38745</v>
      </c>
      <c r="B74" s="35">
        <v>4908000</v>
      </c>
      <c r="C74" s="32">
        <v>1.7833000944193451E-2</v>
      </c>
      <c r="D74" s="35">
        <v>-13112000</v>
      </c>
      <c r="E74" s="32">
        <v>-4.7641872123118281E-2</v>
      </c>
      <c r="F74" s="44">
        <f t="shared" si="3"/>
        <v>-8204000</v>
      </c>
      <c r="G74" s="43">
        <f t="shared" si="4"/>
        <v>13057160</v>
      </c>
      <c r="H74" s="44">
        <f t="shared" si="5"/>
        <v>6235040</v>
      </c>
      <c r="I74" s="46"/>
    </row>
    <row r="75" spans="1:9" x14ac:dyDescent="0.45">
      <c r="A75" s="30">
        <v>38776</v>
      </c>
      <c r="B75" s="35">
        <v>7727000</v>
      </c>
      <c r="C75" s="32">
        <v>2.6793495546247995E-2</v>
      </c>
      <c r="D75" s="35">
        <v>-19947000</v>
      </c>
      <c r="E75" s="32">
        <v>-6.9166540139900187E-2</v>
      </c>
      <c r="F75" s="44">
        <f t="shared" si="3"/>
        <v>-12220000</v>
      </c>
      <c r="G75" s="43">
        <f t="shared" si="4"/>
        <v>20027730</v>
      </c>
      <c r="H75" s="44">
        <f t="shared" si="5"/>
        <v>9287200</v>
      </c>
      <c r="I75" s="46"/>
    </row>
    <row r="76" spans="1:9" x14ac:dyDescent="0.45">
      <c r="A76" s="30">
        <v>38804</v>
      </c>
      <c r="B76" s="35">
        <v>5817000</v>
      </c>
      <c r="C76" s="32">
        <v>2.1422546662851143E-2</v>
      </c>
      <c r="D76" s="35">
        <v>-9303000</v>
      </c>
      <c r="E76" s="32">
        <v>-3.4260607117844968E-2</v>
      </c>
      <c r="F76" s="44">
        <f t="shared" si="3"/>
        <v>-3486000</v>
      </c>
      <c r="G76" s="43">
        <f t="shared" si="4"/>
        <v>10734990</v>
      </c>
      <c r="H76" s="44">
        <f t="shared" si="5"/>
        <v>2649360</v>
      </c>
      <c r="I76" s="46"/>
    </row>
    <row r="77" spans="1:9" x14ac:dyDescent="0.45">
      <c r="A77" s="30">
        <v>38835</v>
      </c>
      <c r="B77" s="35">
        <v>3410000</v>
      </c>
      <c r="C77" s="32">
        <v>1.2672064101350113E-2</v>
      </c>
      <c r="D77" s="35">
        <v>-7622000</v>
      </c>
      <c r="E77" s="32">
        <v>-2.8324478762607203E-2</v>
      </c>
      <c r="F77" s="44">
        <f t="shared" si="3"/>
        <v>-4212000</v>
      </c>
      <c r="G77" s="43">
        <f t="shared" si="4"/>
        <v>7941020</v>
      </c>
      <c r="H77" s="44">
        <f t="shared" si="5"/>
        <v>3201120</v>
      </c>
      <c r="I77" s="46"/>
    </row>
    <row r="78" spans="1:9" x14ac:dyDescent="0.45">
      <c r="A78" s="30">
        <v>38865</v>
      </c>
      <c r="B78" s="35">
        <v>5663000</v>
      </c>
      <c r="C78" s="32">
        <v>2.0815990503526789E-2</v>
      </c>
      <c r="D78" s="35">
        <v>-10089000</v>
      </c>
      <c r="E78" s="32">
        <v>-3.7085030582744441E-2</v>
      </c>
      <c r="F78" s="44">
        <f t="shared" si="3"/>
        <v>-4426000</v>
      </c>
      <c r="G78" s="43">
        <f t="shared" si="4"/>
        <v>11235330</v>
      </c>
      <c r="H78" s="44">
        <f t="shared" si="5"/>
        <v>3363760</v>
      </c>
      <c r="I78" s="46"/>
    </row>
    <row r="79" spans="1:9" x14ac:dyDescent="0.45">
      <c r="A79" s="30">
        <v>38896</v>
      </c>
      <c r="B79" s="35">
        <v>2563000</v>
      </c>
      <c r="C79" s="32">
        <v>1.0150004914812173E-2</v>
      </c>
      <c r="D79" s="35">
        <v>-7143000</v>
      </c>
      <c r="E79" s="32">
        <v>-2.8287742920992336E-2</v>
      </c>
      <c r="F79" s="44">
        <f t="shared" si="3"/>
        <v>-4580000</v>
      </c>
      <c r="G79" s="43">
        <f t="shared" si="4"/>
        <v>7043370</v>
      </c>
      <c r="H79" s="44">
        <f t="shared" si="5"/>
        <v>3480800</v>
      </c>
      <c r="I79" s="46"/>
    </row>
    <row r="80" spans="1:9" x14ac:dyDescent="0.45">
      <c r="A80" s="30">
        <v>38926</v>
      </c>
      <c r="B80" s="35">
        <v>1716000</v>
      </c>
      <c r="C80" s="32">
        <v>7.0956287982495729E-3</v>
      </c>
      <c r="D80" s="35">
        <v>-7005000</v>
      </c>
      <c r="E80" s="32">
        <v>-2.8965547629218099E-2</v>
      </c>
      <c r="F80" s="44">
        <f t="shared" si="3"/>
        <v>-5289000</v>
      </c>
      <c r="G80" s="43">
        <f t="shared" si="4"/>
        <v>6404880</v>
      </c>
      <c r="H80" s="44">
        <f t="shared" si="5"/>
        <v>4019640</v>
      </c>
      <c r="I80" s="46"/>
    </row>
    <row r="81" spans="1:9" x14ac:dyDescent="0.45">
      <c r="A81" s="30">
        <v>38957</v>
      </c>
      <c r="B81" s="35">
        <v>1785000</v>
      </c>
      <c r="C81" s="32">
        <v>7.6402320288388326E-3</v>
      </c>
      <c r="D81" s="35">
        <v>-10327000</v>
      </c>
      <c r="E81" s="32">
        <v>-4.4202059474408195E-2</v>
      </c>
      <c r="F81" s="44">
        <f t="shared" si="3"/>
        <v>-8542000</v>
      </c>
      <c r="G81" s="43">
        <f t="shared" si="4"/>
        <v>8973070</v>
      </c>
      <c r="H81" s="44">
        <f t="shared" si="5"/>
        <v>6491920</v>
      </c>
      <c r="I81" s="46"/>
    </row>
    <row r="82" spans="1:9" x14ac:dyDescent="0.45">
      <c r="A82" s="30">
        <v>38988</v>
      </c>
      <c r="B82" s="35">
        <v>1638000</v>
      </c>
      <c r="C82" s="32">
        <v>7.1550707475311268E-3</v>
      </c>
      <c r="D82" s="35">
        <v>-8010000</v>
      </c>
      <c r="E82" s="32">
        <v>-3.4989082226937931E-2</v>
      </c>
      <c r="F82" s="44">
        <f t="shared" si="3"/>
        <v>-6372000</v>
      </c>
      <c r="G82" s="43">
        <f t="shared" si="4"/>
        <v>7119540</v>
      </c>
      <c r="H82" s="44">
        <f>MAX(0,F82)*0.63-MIN(0,F82)*0.76</f>
        <v>4842720</v>
      </c>
      <c r="I82" s="46"/>
    </row>
    <row r="83" spans="1:9" x14ac:dyDescent="0.45">
      <c r="A83" s="30">
        <v>39018</v>
      </c>
      <c r="B83" s="35">
        <v>2085000</v>
      </c>
      <c r="C83" s="32">
        <v>9.2974867609028119E-3</v>
      </c>
      <c r="D83" s="35">
        <v>-7257000</v>
      </c>
      <c r="E83" s="32">
        <v>-3.236060499945885E-2</v>
      </c>
      <c r="F83" s="44">
        <f t="shared" si="3"/>
        <v>-5172000</v>
      </c>
      <c r="G83" s="43">
        <f t="shared" si="4"/>
        <v>6828870</v>
      </c>
      <c r="H83" s="44">
        <f t="shared" si="5"/>
        <v>3930720</v>
      </c>
      <c r="I83" s="46"/>
    </row>
    <row r="84" spans="1:9" x14ac:dyDescent="0.45">
      <c r="A84" s="30">
        <v>39049</v>
      </c>
      <c r="B84" s="35">
        <v>5006000</v>
      </c>
      <c r="C84" s="32">
        <v>2.1454463387891799E-2</v>
      </c>
      <c r="D84" s="35">
        <v>-5432000</v>
      </c>
      <c r="E84" s="32">
        <v>-2.3280192793253746E-2</v>
      </c>
      <c r="F84" s="44">
        <f t="shared" si="3"/>
        <v>-426000</v>
      </c>
      <c r="G84" s="43">
        <f t="shared" si="4"/>
        <v>7282100</v>
      </c>
      <c r="H84" s="44">
        <f t="shared" si="5"/>
        <v>323760</v>
      </c>
      <c r="I84" s="46"/>
    </row>
    <row r="85" spans="1:9" x14ac:dyDescent="0.45">
      <c r="A85" s="30">
        <v>39079</v>
      </c>
      <c r="B85" s="35">
        <v>2462000</v>
      </c>
      <c r="C85" s="32">
        <v>1.0165434057551832E-2</v>
      </c>
      <c r="D85" s="35">
        <v>-5484000</v>
      </c>
      <c r="E85" s="32">
        <v>-2.2643070825188565E-2</v>
      </c>
      <c r="F85" s="44">
        <f t="shared" si="3"/>
        <v>-3022000</v>
      </c>
      <c r="G85" s="43">
        <f t="shared" si="4"/>
        <v>5718900</v>
      </c>
      <c r="H85" s="44">
        <f t="shared" si="5"/>
        <v>2296720</v>
      </c>
      <c r="I85" s="46"/>
    </row>
    <row r="86" spans="1:9" x14ac:dyDescent="0.45">
      <c r="A86" s="30">
        <v>39110</v>
      </c>
      <c r="B86" s="35">
        <v>2846000</v>
      </c>
      <c r="C86" s="32">
        <v>1.1858821719141134E-2</v>
      </c>
      <c r="D86" s="35">
        <v>-8471000</v>
      </c>
      <c r="E86" s="32">
        <v>-3.5297286993269339E-2</v>
      </c>
      <c r="F86" s="44">
        <f t="shared" si="3"/>
        <v>-5625000</v>
      </c>
      <c r="G86" s="43">
        <f t="shared" si="4"/>
        <v>8230940</v>
      </c>
      <c r="H86" s="44">
        <f t="shared" si="5"/>
        <v>4275000</v>
      </c>
      <c r="I86" s="46"/>
    </row>
    <row r="87" spans="1:9" x14ac:dyDescent="0.45">
      <c r="A87" s="30">
        <v>39141</v>
      </c>
      <c r="B87" s="35">
        <v>5113000</v>
      </c>
      <c r="C87" s="32">
        <v>2.0934743717895103E-2</v>
      </c>
      <c r="D87" s="35">
        <v>-5386000</v>
      </c>
      <c r="E87" s="32">
        <v>-2.2052519003438888E-2</v>
      </c>
      <c r="F87" s="44">
        <f t="shared" si="3"/>
        <v>-273000</v>
      </c>
      <c r="G87" s="43">
        <f t="shared" si="4"/>
        <v>7314550</v>
      </c>
      <c r="H87" s="44">
        <f t="shared" si="5"/>
        <v>207480</v>
      </c>
      <c r="I87" s="46"/>
    </row>
    <row r="88" spans="1:9" x14ac:dyDescent="0.45">
      <c r="A88" s="30">
        <v>39169</v>
      </c>
      <c r="B88" s="35">
        <v>11735000</v>
      </c>
      <c r="C88" s="32">
        <v>4.7546227138403521E-2</v>
      </c>
      <c r="D88" s="35">
        <v>-4775000</v>
      </c>
      <c r="E88" s="32">
        <v>-1.9346675294919197E-2</v>
      </c>
      <c r="F88" s="36">
        <f t="shared" si="3"/>
        <v>6960000</v>
      </c>
      <c r="G88" s="43">
        <f t="shared" si="4"/>
        <v>11022050</v>
      </c>
      <c r="H88" s="36">
        <f t="shared" si="5"/>
        <v>4384800</v>
      </c>
      <c r="I88" s="46"/>
    </row>
    <row r="89" spans="1:9" x14ac:dyDescent="0.45">
      <c r="A89" s="30">
        <v>39200</v>
      </c>
      <c r="B89" s="35">
        <v>11222000</v>
      </c>
      <c r="C89" s="32">
        <v>4.3279708712365028E-2</v>
      </c>
      <c r="D89" s="35">
        <v>-5177000</v>
      </c>
      <c r="E89" s="32">
        <v>-1.9966053466754032E-2</v>
      </c>
      <c r="F89" s="36">
        <f t="shared" si="3"/>
        <v>6045000</v>
      </c>
      <c r="G89" s="43">
        <f t="shared" si="4"/>
        <v>11004380</v>
      </c>
      <c r="H89" s="36">
        <f t="shared" si="5"/>
        <v>3808350</v>
      </c>
      <c r="I89" s="46"/>
    </row>
    <row r="90" spans="1:9" x14ac:dyDescent="0.45">
      <c r="A90" s="30">
        <v>39230</v>
      </c>
      <c r="B90" s="35">
        <v>7313000</v>
      </c>
      <c r="C90" s="32">
        <v>2.6880350838825184E-2</v>
      </c>
      <c r="D90" s="35">
        <v>-8715000</v>
      </c>
      <c r="E90" s="32">
        <v>-3.2033673945078833E-2</v>
      </c>
      <c r="F90" s="44">
        <f t="shared" si="3"/>
        <v>-1402000</v>
      </c>
      <c r="G90" s="43">
        <f t="shared" si="4"/>
        <v>11230590</v>
      </c>
      <c r="H90" s="44">
        <f t="shared" si="5"/>
        <v>1065520</v>
      </c>
      <c r="I90" s="46"/>
    </row>
    <row r="91" spans="1:9" x14ac:dyDescent="0.45">
      <c r="A91" s="30">
        <v>39261</v>
      </c>
      <c r="B91" s="35">
        <v>9467000</v>
      </c>
      <c r="C91" s="32">
        <v>3.3958247468473986E-2</v>
      </c>
      <c r="D91" s="35">
        <v>-6257000</v>
      </c>
      <c r="E91" s="32">
        <v>-2.2443937299064302E-2</v>
      </c>
      <c r="F91" s="36">
        <f t="shared" si="3"/>
        <v>3210000</v>
      </c>
      <c r="G91" s="43">
        <f t="shared" si="4"/>
        <v>10719530</v>
      </c>
      <c r="H91" s="36">
        <f t="shared" si="5"/>
        <v>2022300</v>
      </c>
      <c r="I91" s="46"/>
    </row>
    <row r="92" spans="1:9" x14ac:dyDescent="0.45">
      <c r="A92" s="30">
        <v>39291</v>
      </c>
      <c r="B92" s="35">
        <v>8744000</v>
      </c>
      <c r="C92" s="32">
        <v>3.0849393490304508E-2</v>
      </c>
      <c r="D92" s="35">
        <v>-6261000</v>
      </c>
      <c r="E92" s="32">
        <v>-2.2089210046065476E-2</v>
      </c>
      <c r="F92" s="36">
        <f t="shared" si="3"/>
        <v>2483000</v>
      </c>
      <c r="G92" s="43">
        <f t="shared" si="4"/>
        <v>10267080</v>
      </c>
      <c r="H92" s="36">
        <f t="shared" si="5"/>
        <v>1564290</v>
      </c>
      <c r="I92" s="46"/>
    </row>
    <row r="93" spans="1:9" x14ac:dyDescent="0.45">
      <c r="A93" s="30">
        <v>39322</v>
      </c>
      <c r="B93" s="35">
        <v>4414000</v>
      </c>
      <c r="C93" s="32">
        <v>1.6432554940380446E-2</v>
      </c>
      <c r="D93" s="35">
        <v>-7413000</v>
      </c>
      <c r="E93" s="32">
        <v>-2.7597310777761723E-2</v>
      </c>
      <c r="F93" s="44">
        <f t="shared" si="3"/>
        <v>-2999000</v>
      </c>
      <c r="G93" s="43">
        <f t="shared" si="4"/>
        <v>8414700</v>
      </c>
      <c r="H93" s="44">
        <f t="shared" si="5"/>
        <v>2279240</v>
      </c>
      <c r="I93" s="46"/>
    </row>
    <row r="94" spans="1:9" x14ac:dyDescent="0.45">
      <c r="A94" s="30">
        <v>39353</v>
      </c>
      <c r="B94" s="35">
        <v>12805000</v>
      </c>
      <c r="C94" s="32">
        <v>4.7000834019797551E-2</v>
      </c>
      <c r="D94" s="35">
        <v>-3619000</v>
      </c>
      <c r="E94" s="32">
        <v>-1.3283562539449225E-2</v>
      </c>
      <c r="F94" s="36">
        <f t="shared" si="3"/>
        <v>9186000</v>
      </c>
      <c r="G94" s="43">
        <f t="shared" si="4"/>
        <v>10817590</v>
      </c>
      <c r="H94" s="36">
        <f t="shared" si="5"/>
        <v>5787180</v>
      </c>
      <c r="I94" s="46"/>
    </row>
    <row r="95" spans="1:9" x14ac:dyDescent="0.45">
      <c r="A95" s="30">
        <v>39383</v>
      </c>
      <c r="B95" s="35">
        <v>4494000</v>
      </c>
      <c r="C95" s="32">
        <v>1.635401560134514E-2</v>
      </c>
      <c r="D95" s="35">
        <v>-16262000</v>
      </c>
      <c r="E95" s="32">
        <v>-5.9178683068329928E-2</v>
      </c>
      <c r="F95" s="44">
        <f t="shared" si="3"/>
        <v>-11768000</v>
      </c>
      <c r="G95" s="43">
        <f t="shared" si="4"/>
        <v>15190340</v>
      </c>
      <c r="H95" s="44">
        <f t="shared" si="5"/>
        <v>8943680</v>
      </c>
      <c r="I95" s="46"/>
    </row>
    <row r="96" spans="1:9" x14ac:dyDescent="0.45">
      <c r="A96" s="30">
        <v>39414</v>
      </c>
      <c r="B96" s="35">
        <v>3238000</v>
      </c>
      <c r="C96" s="32">
        <v>1.1883816455431096E-2</v>
      </c>
      <c r="D96" s="35">
        <v>-11379000</v>
      </c>
      <c r="E96" s="32">
        <v>-4.1762182657921691E-2</v>
      </c>
      <c r="F96" s="44">
        <f t="shared" si="3"/>
        <v>-8141000</v>
      </c>
      <c r="G96" s="43">
        <f t="shared" si="4"/>
        <v>10687980</v>
      </c>
      <c r="H96" s="44">
        <f t="shared" si="5"/>
        <v>6187160</v>
      </c>
      <c r="I96" s="46"/>
    </row>
    <row r="97" spans="1:9" x14ac:dyDescent="0.45">
      <c r="A97" s="30">
        <v>39444</v>
      </c>
      <c r="B97" s="35">
        <v>3464000</v>
      </c>
      <c r="C97" s="32">
        <v>1.3929417334202023E-2</v>
      </c>
      <c r="D97" s="35">
        <v>-12605000</v>
      </c>
      <c r="E97" s="32">
        <v>-5.0687155166748418E-2</v>
      </c>
      <c r="F97" s="44">
        <f t="shared" si="3"/>
        <v>-9141000</v>
      </c>
      <c r="G97" s="43">
        <f t="shared" si="4"/>
        <v>11762120</v>
      </c>
      <c r="H97" s="44">
        <f t="shared" si="5"/>
        <v>6947160</v>
      </c>
      <c r="I97" s="46"/>
    </row>
    <row r="98" spans="1:9" x14ac:dyDescent="0.45">
      <c r="A98" s="30">
        <v>39475</v>
      </c>
      <c r="B98" s="35">
        <v>4049000</v>
      </c>
      <c r="C98" s="32">
        <v>1.6962880780278106E-2</v>
      </c>
      <c r="D98" s="35">
        <v>-11370000</v>
      </c>
      <c r="E98" s="32">
        <v>-4.7633478506239085E-2</v>
      </c>
      <c r="F98" s="44">
        <f t="shared" si="3"/>
        <v>-7321000</v>
      </c>
      <c r="G98" s="43">
        <f t="shared" si="4"/>
        <v>11192070</v>
      </c>
      <c r="H98" s="44">
        <f t="shared" si="5"/>
        <v>5563960</v>
      </c>
      <c r="I98" s="46"/>
    </row>
    <row r="99" spans="1:9" x14ac:dyDescent="0.45">
      <c r="A99" s="30">
        <v>39506</v>
      </c>
      <c r="B99" s="35">
        <v>2927000</v>
      </c>
      <c r="C99" s="32">
        <v>1.3644786453661123E-2</v>
      </c>
      <c r="D99" s="35">
        <v>-4835000</v>
      </c>
      <c r="E99" s="32">
        <v>-2.2539303895952011E-2</v>
      </c>
      <c r="F99" s="44">
        <f t="shared" si="3"/>
        <v>-1908000</v>
      </c>
      <c r="G99" s="43">
        <f t="shared" si="4"/>
        <v>5518610</v>
      </c>
      <c r="H99" s="44">
        <f t="shared" si="5"/>
        <v>1450080</v>
      </c>
      <c r="I99" s="46"/>
    </row>
    <row r="100" spans="1:9" x14ac:dyDescent="0.45">
      <c r="A100" s="30">
        <v>39535</v>
      </c>
      <c r="B100" s="35">
        <v>20186000</v>
      </c>
      <c r="C100" s="32">
        <v>9.0769212644305111E-2</v>
      </c>
      <c r="D100" s="35">
        <v>-5194000</v>
      </c>
      <c r="E100" s="32">
        <v>-2.3355557835852608E-2</v>
      </c>
      <c r="F100" s="36">
        <f t="shared" si="3"/>
        <v>14992000</v>
      </c>
      <c r="G100" s="43">
        <f t="shared" si="4"/>
        <v>16664620</v>
      </c>
      <c r="H100" s="36">
        <f t="shared" si="5"/>
        <v>9444960</v>
      </c>
      <c r="I100" s="46"/>
    </row>
    <row r="101" spans="1:9" x14ac:dyDescent="0.45">
      <c r="A101" s="30">
        <v>39566</v>
      </c>
      <c r="B101" s="35">
        <v>61701000</v>
      </c>
      <c r="C101" s="32">
        <v>0.2502944979398683</v>
      </c>
      <c r="D101" s="35">
        <v>-5076000</v>
      </c>
      <c r="E101" s="32">
        <v>-2.0591155273703369E-2</v>
      </c>
      <c r="F101" s="36">
        <f t="shared" si="3"/>
        <v>56625000</v>
      </c>
      <c r="G101" s="43">
        <f t="shared" si="4"/>
        <v>42729390</v>
      </c>
      <c r="H101" s="36">
        <f t="shared" si="5"/>
        <v>35673750</v>
      </c>
      <c r="I101" s="46"/>
    </row>
    <row r="102" spans="1:9" x14ac:dyDescent="0.45">
      <c r="A102" s="30">
        <v>39596</v>
      </c>
      <c r="B102" s="35">
        <v>72866000</v>
      </c>
      <c r="C102" s="32">
        <v>0.23063250367500326</v>
      </c>
      <c r="D102" s="35">
        <v>-12841000</v>
      </c>
      <c r="E102" s="32">
        <v>-4.0643811650024932E-2</v>
      </c>
      <c r="F102" s="36">
        <f t="shared" si="3"/>
        <v>60025000</v>
      </c>
      <c r="G102" s="43">
        <f t="shared" si="4"/>
        <v>55664740</v>
      </c>
      <c r="H102" s="36">
        <f t="shared" si="5"/>
        <v>37815750</v>
      </c>
      <c r="I102" s="46"/>
    </row>
    <row r="103" spans="1:9" x14ac:dyDescent="0.45">
      <c r="A103" s="30">
        <v>39627</v>
      </c>
      <c r="B103" s="35">
        <v>87056000</v>
      </c>
      <c r="C103" s="32">
        <v>0.22003146756315572</v>
      </c>
      <c r="D103" s="35">
        <v>-11473000</v>
      </c>
      <c r="E103" s="32">
        <v>-2.8997668481805797E-2</v>
      </c>
      <c r="F103" s="36">
        <f t="shared" si="3"/>
        <v>75583000</v>
      </c>
      <c r="G103" s="43">
        <f t="shared" si="4"/>
        <v>63564760</v>
      </c>
      <c r="H103" s="36">
        <f t="shared" si="5"/>
        <v>47617290</v>
      </c>
      <c r="I103" s="46"/>
    </row>
    <row r="104" spans="1:9" x14ac:dyDescent="0.45">
      <c r="A104" s="30">
        <v>39657</v>
      </c>
      <c r="B104" s="35">
        <v>57268000</v>
      </c>
      <c r="C104" s="32">
        <v>0.12557914604299239</v>
      </c>
      <c r="D104" s="35">
        <v>-14778000</v>
      </c>
      <c r="E104" s="32">
        <v>-3.2405682409431827E-2</v>
      </c>
      <c r="F104" s="36">
        <f t="shared" si="3"/>
        <v>42490000</v>
      </c>
      <c r="G104" s="43">
        <f t="shared" si="4"/>
        <v>47310120</v>
      </c>
      <c r="H104" s="36">
        <f t="shared" si="5"/>
        <v>26768700</v>
      </c>
      <c r="I104" s="46"/>
    </row>
    <row r="105" spans="1:9" x14ac:dyDescent="0.45">
      <c r="A105" s="30">
        <v>39688</v>
      </c>
      <c r="B105" s="35">
        <v>220114000</v>
      </c>
      <c r="C105" s="32">
        <v>0.43838984977227852</v>
      </c>
      <c r="D105" s="35">
        <v>-11657000</v>
      </c>
      <c r="E105" s="32">
        <v>-2.3216653546777811E-2</v>
      </c>
      <c r="F105" s="36">
        <f t="shared" si="3"/>
        <v>208457000</v>
      </c>
      <c r="G105" s="43">
        <f t="shared" si="4"/>
        <v>147531140</v>
      </c>
      <c r="H105" s="36">
        <f t="shared" si="5"/>
        <v>131327910</v>
      </c>
      <c r="I105" s="46"/>
    </row>
    <row r="106" spans="1:9" x14ac:dyDescent="0.45">
      <c r="A106" s="30">
        <v>39719</v>
      </c>
      <c r="B106" s="35">
        <v>170047000</v>
      </c>
      <c r="C106" s="32">
        <v>0.233592002565472</v>
      </c>
      <c r="D106" s="35">
        <v>-43375000</v>
      </c>
      <c r="E106" s="32">
        <v>-5.9583839240194468E-2</v>
      </c>
      <c r="F106" s="36">
        <f t="shared" si="3"/>
        <v>126672000</v>
      </c>
      <c r="G106" s="43">
        <f t="shared" si="4"/>
        <v>140094610</v>
      </c>
      <c r="H106" s="36">
        <f t="shared" si="5"/>
        <v>79803360</v>
      </c>
      <c r="I106" s="46"/>
    </row>
    <row r="107" spans="1:9" x14ac:dyDescent="0.45">
      <c r="A107" s="30">
        <v>39749</v>
      </c>
      <c r="B107" s="35">
        <v>114971000</v>
      </c>
      <c r="C107" s="32">
        <v>0.14299349640589215</v>
      </c>
      <c r="D107" s="35">
        <v>-111381000</v>
      </c>
      <c r="E107" s="32">
        <v>-0.13852848651559674</v>
      </c>
      <c r="F107" s="36">
        <f t="shared" si="3"/>
        <v>3590000</v>
      </c>
      <c r="G107" s="43">
        <f t="shared" si="4"/>
        <v>157081290</v>
      </c>
      <c r="H107" s="36">
        <f t="shared" si="5"/>
        <v>2261700</v>
      </c>
      <c r="I107" s="46"/>
    </row>
    <row r="108" spans="1:9" x14ac:dyDescent="0.45">
      <c r="A108" s="30">
        <v>39780</v>
      </c>
      <c r="B108" s="35">
        <v>53989000</v>
      </c>
      <c r="C108" s="32">
        <v>7.9674128519928444E-2</v>
      </c>
      <c r="D108" s="35">
        <v>-39981000</v>
      </c>
      <c r="E108" s="32">
        <v>-5.9001858385138807E-2</v>
      </c>
      <c r="F108" s="36">
        <f t="shared" si="3"/>
        <v>14008000</v>
      </c>
      <c r="G108" s="43">
        <f t="shared" si="4"/>
        <v>64398630</v>
      </c>
      <c r="H108" s="36">
        <f t="shared" si="5"/>
        <v>8825040</v>
      </c>
      <c r="I108" s="46"/>
    </row>
    <row r="109" spans="1:9" x14ac:dyDescent="0.45">
      <c r="A109" s="30">
        <v>39810</v>
      </c>
      <c r="B109" s="35">
        <v>91253000</v>
      </c>
      <c r="C109" s="32">
        <v>0.14561252010382034</v>
      </c>
      <c r="D109" s="35">
        <v>-26801000</v>
      </c>
      <c r="E109" s="32">
        <v>-4.2766387420714813E-2</v>
      </c>
      <c r="F109" s="36">
        <f>B109+D109</f>
        <v>64452000</v>
      </c>
      <c r="G109" s="43">
        <f>B109*0.63-D109*0.76</f>
        <v>77858150</v>
      </c>
      <c r="H109" s="36">
        <f>MAX(0,F109)*0.63-MIN(0,F109)*0.76</f>
        <v>40604760</v>
      </c>
      <c r="I109" s="46"/>
    </row>
    <row r="110" spans="1:9" x14ac:dyDescent="0.45">
      <c r="A110" s="28"/>
    </row>
    <row r="111" spans="1:9" x14ac:dyDescent="0.45">
      <c r="A111" s="28"/>
    </row>
    <row r="112" spans="1:9" x14ac:dyDescent="0.45">
      <c r="A112" s="28"/>
    </row>
    <row r="113" spans="1:1" x14ac:dyDescent="0.45">
      <c r="A113" s="28"/>
    </row>
    <row r="114" spans="1:1" x14ac:dyDescent="0.45">
      <c r="A114" s="28"/>
    </row>
    <row r="115" spans="1:1" x14ac:dyDescent="0.45">
      <c r="A115" s="28"/>
    </row>
    <row r="116" spans="1:1" x14ac:dyDescent="0.45">
      <c r="A116" s="28"/>
    </row>
    <row r="117" spans="1:1" x14ac:dyDescent="0.45">
      <c r="A117" s="28"/>
    </row>
    <row r="118" spans="1:1" x14ac:dyDescent="0.45">
      <c r="A118" s="28"/>
    </row>
    <row r="119" spans="1:1" x14ac:dyDescent="0.45">
      <c r="A119" s="28"/>
    </row>
    <row r="120" spans="1:1" x14ac:dyDescent="0.45">
      <c r="A120" s="28"/>
    </row>
    <row r="121" spans="1:1" x14ac:dyDescent="0.45">
      <c r="A121" s="28"/>
    </row>
    <row r="122" spans="1:1" x14ac:dyDescent="0.45">
      <c r="A122" s="28"/>
    </row>
    <row r="123" spans="1:1" x14ac:dyDescent="0.45">
      <c r="A123" s="28"/>
    </row>
    <row r="124" spans="1:1" x14ac:dyDescent="0.45">
      <c r="A124" s="28"/>
    </row>
    <row r="125" spans="1:1" x14ac:dyDescent="0.45">
      <c r="A125" s="28"/>
    </row>
    <row r="126" spans="1:1" x14ac:dyDescent="0.45">
      <c r="A126" s="28"/>
    </row>
    <row r="127" spans="1:1" x14ac:dyDescent="0.45">
      <c r="A127" s="28"/>
    </row>
    <row r="128" spans="1:1" x14ac:dyDescent="0.45">
      <c r="A128" s="28"/>
    </row>
    <row r="129" spans="1:1" x14ac:dyDescent="0.45">
      <c r="A129" s="28"/>
    </row>
    <row r="130" spans="1:1" x14ac:dyDescent="0.45">
      <c r="A130" s="28"/>
    </row>
    <row r="131" spans="1:1" x14ac:dyDescent="0.45">
      <c r="A131" s="28"/>
    </row>
    <row r="132" spans="1:1" x14ac:dyDescent="0.45">
      <c r="A132" s="28"/>
    </row>
    <row r="133" spans="1:1" x14ac:dyDescent="0.45">
      <c r="A133" s="28"/>
    </row>
    <row r="134" spans="1:1" x14ac:dyDescent="0.45">
      <c r="A134" s="28"/>
    </row>
    <row r="135" spans="1:1" x14ac:dyDescent="0.45">
      <c r="A135" s="28"/>
    </row>
    <row r="136" spans="1:1" x14ac:dyDescent="0.45">
      <c r="A136" s="28"/>
    </row>
    <row r="137" spans="1:1" x14ac:dyDescent="0.45">
      <c r="A137" s="28"/>
    </row>
    <row r="138" spans="1:1" x14ac:dyDescent="0.45">
      <c r="A138" s="28"/>
    </row>
    <row r="139" spans="1:1" x14ac:dyDescent="0.45">
      <c r="A139" s="28"/>
    </row>
    <row r="140" spans="1:1" x14ac:dyDescent="0.45">
      <c r="A140" s="28"/>
    </row>
    <row r="141" spans="1:1" x14ac:dyDescent="0.45">
      <c r="A141" s="28"/>
    </row>
    <row r="142" spans="1:1" x14ac:dyDescent="0.45">
      <c r="A142" s="28"/>
    </row>
    <row r="143" spans="1:1" x14ac:dyDescent="0.45">
      <c r="A143" s="28"/>
    </row>
    <row r="144" spans="1:1" x14ac:dyDescent="0.45">
      <c r="A144" s="28"/>
    </row>
    <row r="145" spans="1:2" x14ac:dyDescent="0.45">
      <c r="A145" s="28"/>
    </row>
    <row r="146" spans="1:2" x14ac:dyDescent="0.45">
      <c r="A146" s="28"/>
    </row>
    <row r="147" spans="1:2" x14ac:dyDescent="0.45">
      <c r="A147" s="29"/>
      <c r="B147" s="37"/>
    </row>
    <row r="148" spans="1:2" x14ac:dyDescent="0.45">
      <c r="A148" s="29"/>
      <c r="B148" s="37"/>
    </row>
    <row r="149" spans="1:2" x14ac:dyDescent="0.45">
      <c r="A149" s="29"/>
      <c r="B149" s="37"/>
    </row>
    <row r="150" spans="1:2" x14ac:dyDescent="0.45">
      <c r="A150" s="29"/>
      <c r="B150" s="37"/>
    </row>
    <row r="151" spans="1:2" x14ac:dyDescent="0.45">
      <c r="A151" s="29"/>
      <c r="B151" s="37"/>
    </row>
    <row r="152" spans="1:2" x14ac:dyDescent="0.45">
      <c r="A152" s="29"/>
      <c r="B152" s="37"/>
    </row>
    <row r="153" spans="1:2" x14ac:dyDescent="0.45">
      <c r="A153" s="29"/>
      <c r="B153" s="37"/>
    </row>
    <row r="154" spans="1:2" x14ac:dyDescent="0.45">
      <c r="A154" s="29"/>
      <c r="B154" s="37"/>
    </row>
    <row r="155" spans="1:2" x14ac:dyDescent="0.45">
      <c r="A155" s="29"/>
      <c r="B155" s="37"/>
    </row>
    <row r="156" spans="1:2" x14ac:dyDescent="0.45">
      <c r="A156" s="29"/>
      <c r="B156" s="37"/>
    </row>
    <row r="157" spans="1:2" x14ac:dyDescent="0.45">
      <c r="A157" s="29"/>
      <c r="B157" s="37"/>
    </row>
    <row r="158" spans="1:2" x14ac:dyDescent="0.45">
      <c r="A158" s="29"/>
      <c r="B158" s="37"/>
    </row>
    <row r="159" spans="1:2" x14ac:dyDescent="0.45">
      <c r="A159" s="29"/>
      <c r="B159" s="37"/>
    </row>
    <row r="160" spans="1:2" x14ac:dyDescent="0.45">
      <c r="A160" s="29"/>
      <c r="B160" s="37"/>
    </row>
    <row r="161" spans="1:2" x14ac:dyDescent="0.45">
      <c r="A161" s="29"/>
      <c r="B161" s="37"/>
    </row>
    <row r="162" spans="1:2" x14ac:dyDescent="0.45">
      <c r="A162" s="29"/>
      <c r="B162" s="37"/>
    </row>
    <row r="163" spans="1:2" x14ac:dyDescent="0.45">
      <c r="A163" s="29"/>
      <c r="B163" s="37"/>
    </row>
    <row r="164" spans="1:2" x14ac:dyDescent="0.45">
      <c r="A164" s="29"/>
      <c r="B164" s="37"/>
    </row>
    <row r="165" spans="1:2" x14ac:dyDescent="0.45">
      <c r="A165" s="29"/>
      <c r="B165" s="37"/>
    </row>
    <row r="166" spans="1:2" x14ac:dyDescent="0.45">
      <c r="A166" s="29"/>
      <c r="B166" s="37"/>
    </row>
    <row r="167" spans="1:2" x14ac:dyDescent="0.45">
      <c r="A167" s="29"/>
      <c r="B167" s="37"/>
    </row>
    <row r="168" spans="1:2" x14ac:dyDescent="0.45">
      <c r="A168" s="29"/>
      <c r="B168" s="37"/>
    </row>
    <row r="169" spans="1:2" x14ac:dyDescent="0.45">
      <c r="A169" s="29"/>
      <c r="B169" s="37"/>
    </row>
    <row r="170" spans="1:2" x14ac:dyDescent="0.45">
      <c r="A170" s="29"/>
      <c r="B170" s="37"/>
    </row>
    <row r="171" spans="1:2" x14ac:dyDescent="0.45">
      <c r="A171" s="29"/>
      <c r="B171" s="37"/>
    </row>
    <row r="172" spans="1:2" x14ac:dyDescent="0.45">
      <c r="A172" s="29"/>
      <c r="B172" s="37"/>
    </row>
    <row r="173" spans="1:2" x14ac:dyDescent="0.45">
      <c r="A173" s="29"/>
      <c r="B173" s="37"/>
    </row>
    <row r="174" spans="1:2" x14ac:dyDescent="0.45">
      <c r="A174" s="29"/>
      <c r="B174" s="37"/>
    </row>
    <row r="175" spans="1:2" x14ac:dyDescent="0.45">
      <c r="A175" s="29"/>
      <c r="B175" s="37"/>
    </row>
    <row r="176" spans="1:2" x14ac:dyDescent="0.45">
      <c r="A176" s="29"/>
      <c r="B176" s="37"/>
    </row>
    <row r="177" spans="1:2" x14ac:dyDescent="0.45">
      <c r="A177" s="29"/>
      <c r="B177" s="37"/>
    </row>
    <row r="178" spans="1:2" x14ac:dyDescent="0.45">
      <c r="A178" s="29"/>
      <c r="B178" s="37"/>
    </row>
    <row r="179" spans="1:2" x14ac:dyDescent="0.45">
      <c r="A179" s="29"/>
      <c r="B179" s="37"/>
    </row>
    <row r="180" spans="1:2" x14ac:dyDescent="0.45">
      <c r="A180" s="29"/>
      <c r="B180" s="37"/>
    </row>
    <row r="181" spans="1:2" x14ac:dyDescent="0.45">
      <c r="A181" s="29"/>
      <c r="B181" s="37"/>
    </row>
    <row r="182" spans="1:2" x14ac:dyDescent="0.45">
      <c r="A182" s="29"/>
      <c r="B182" s="37"/>
    </row>
    <row r="183" spans="1:2" x14ac:dyDescent="0.45">
      <c r="A183" s="29"/>
      <c r="B183" s="37"/>
    </row>
    <row r="184" spans="1:2" x14ac:dyDescent="0.45">
      <c r="A184" s="29"/>
      <c r="B184" s="37"/>
    </row>
    <row r="185" spans="1:2" x14ac:dyDescent="0.45">
      <c r="A185" s="29"/>
      <c r="B185" s="37"/>
    </row>
    <row r="186" spans="1:2" x14ac:dyDescent="0.45">
      <c r="A186" s="29"/>
      <c r="B186" s="37"/>
    </row>
    <row r="187" spans="1:2" x14ac:dyDescent="0.45">
      <c r="A187" s="29"/>
      <c r="B187" s="37"/>
    </row>
    <row r="188" spans="1:2" x14ac:dyDescent="0.45">
      <c r="A188" s="29"/>
      <c r="B188" s="37"/>
    </row>
    <row r="189" spans="1:2" x14ac:dyDescent="0.45">
      <c r="A189" s="29"/>
      <c r="B189" s="37"/>
    </row>
    <row r="190" spans="1:2" x14ac:dyDescent="0.45">
      <c r="A190" s="29"/>
      <c r="B190" s="37"/>
    </row>
    <row r="191" spans="1:2" x14ac:dyDescent="0.45">
      <c r="A191" s="29"/>
      <c r="B191" s="37"/>
    </row>
    <row r="192" spans="1:2" x14ac:dyDescent="0.45">
      <c r="A192" s="29"/>
      <c r="B192" s="37"/>
    </row>
    <row r="193" spans="1:2" x14ac:dyDescent="0.45">
      <c r="A193" s="29"/>
      <c r="B193" s="37"/>
    </row>
    <row r="194" spans="1:2" x14ac:dyDescent="0.45">
      <c r="A194" s="29"/>
      <c r="B194" s="37"/>
    </row>
    <row r="195" spans="1:2" x14ac:dyDescent="0.45">
      <c r="A195" s="29"/>
      <c r="B195" s="37"/>
    </row>
    <row r="196" spans="1:2" x14ac:dyDescent="0.45">
      <c r="A196" s="29"/>
      <c r="B196" s="37"/>
    </row>
    <row r="197" spans="1:2" x14ac:dyDescent="0.45">
      <c r="A197" s="29"/>
      <c r="B197" s="37"/>
    </row>
    <row r="198" spans="1:2" x14ac:dyDescent="0.45">
      <c r="A198" s="29"/>
      <c r="B198" s="37"/>
    </row>
    <row r="199" spans="1:2" x14ac:dyDescent="0.45">
      <c r="A199" s="29"/>
      <c r="B199" s="37"/>
    </row>
    <row r="200" spans="1:2" x14ac:dyDescent="0.45">
      <c r="A200" s="29"/>
      <c r="B200" s="37"/>
    </row>
    <row r="201" spans="1:2" x14ac:dyDescent="0.45">
      <c r="A201" s="29"/>
      <c r="B201" s="37"/>
    </row>
    <row r="202" spans="1:2" x14ac:dyDescent="0.45">
      <c r="A202" s="29"/>
      <c r="B202" s="37"/>
    </row>
    <row r="203" spans="1:2" x14ac:dyDescent="0.45">
      <c r="A203" s="29"/>
      <c r="B203" s="37"/>
    </row>
    <row r="204" spans="1:2" x14ac:dyDescent="0.45">
      <c r="A204" s="29"/>
      <c r="B204" s="37"/>
    </row>
    <row r="205" spans="1:2" x14ac:dyDescent="0.45">
      <c r="A205" s="29"/>
      <c r="B205" s="37"/>
    </row>
    <row r="206" spans="1:2" x14ac:dyDescent="0.45">
      <c r="A206" s="29"/>
      <c r="B206" s="37"/>
    </row>
    <row r="207" spans="1:2" x14ac:dyDescent="0.45">
      <c r="A207" s="29"/>
      <c r="B207" s="37"/>
    </row>
    <row r="208" spans="1:2" x14ac:dyDescent="0.45">
      <c r="A208" s="29"/>
      <c r="B208" s="37"/>
    </row>
    <row r="209" spans="1:2" x14ac:dyDescent="0.45">
      <c r="A209" s="29"/>
      <c r="B209" s="37"/>
    </row>
    <row r="210" spans="1:2" x14ac:dyDescent="0.45">
      <c r="A210" s="29"/>
      <c r="B210" s="37"/>
    </row>
    <row r="211" spans="1:2" x14ac:dyDescent="0.45">
      <c r="A211" s="29"/>
      <c r="B211" s="37"/>
    </row>
    <row r="212" spans="1:2" x14ac:dyDescent="0.45">
      <c r="A212" s="29"/>
      <c r="B212" s="37"/>
    </row>
    <row r="213" spans="1:2" x14ac:dyDescent="0.45">
      <c r="A213" s="29"/>
      <c r="B213" s="37"/>
    </row>
    <row r="214" spans="1:2" x14ac:dyDescent="0.45">
      <c r="A214" s="29"/>
      <c r="B214" s="37"/>
    </row>
    <row r="215" spans="1:2" x14ac:dyDescent="0.45">
      <c r="A215" s="29"/>
      <c r="B215" s="37"/>
    </row>
    <row r="216" spans="1:2" x14ac:dyDescent="0.45">
      <c r="A216" s="29"/>
      <c r="B216" s="37"/>
    </row>
    <row r="217" spans="1:2" x14ac:dyDescent="0.45">
      <c r="A217" s="29"/>
      <c r="B217" s="37"/>
    </row>
    <row r="218" spans="1:2" x14ac:dyDescent="0.45">
      <c r="A218" s="29"/>
      <c r="B218" s="37"/>
    </row>
    <row r="219" spans="1:2" x14ac:dyDescent="0.45">
      <c r="A219" s="29"/>
      <c r="B219" s="37"/>
    </row>
    <row r="220" spans="1:2" x14ac:dyDescent="0.45">
      <c r="A220" s="29"/>
      <c r="B220" s="37"/>
    </row>
    <row r="221" spans="1:2" x14ac:dyDescent="0.45">
      <c r="A221" s="29"/>
      <c r="B221" s="37"/>
    </row>
    <row r="222" spans="1:2" x14ac:dyDescent="0.45">
      <c r="A222" s="29"/>
      <c r="B222" s="37"/>
    </row>
  </sheetData>
  <mergeCells count="3">
    <mergeCell ref="A1:A2"/>
    <mergeCell ref="B1:C1"/>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ashboard_x002a_ xmlns="ec868678-deb6-48cf-896b-119bf5e2249b">
      <Url>http://cm3.darden.virginia.edu/CMO/WorkflowDashboard.aspx?wf=1994</Url>
      <Description>Workflow Dashboard</Description>
    </Dashboard_x002a_>
    <Document_x0020_Type xmlns="ec868678-deb6-48cf-896b-119bf5e2249b">Supplemental File</Document_x0020_Type>
    <Metadata_x0020_Form_x0020_URL_x002a_ xmlns="ec868678-deb6-48cf-896b-119bf5e2249b">
      <Url>http://cm3.darden.virginia.edu/CMO/Gold Metadata/DispFormMeta.aspx?ID=34663</Url>
      <Description>View Document Metadata</Description>
    </Metadata_x0020_Form_x0020_URL_x002a_>
    <Faculty_x0020_Sponsor_x002a_ xmlns="ec868678-deb6-48cf-896b-119bf5e2249b">
      <UserInfo>
        <DisplayName>DARDEN\evansr</DisplayName>
        <AccountId>148</AccountId>
        <AccountType/>
      </UserInfo>
    </Faculty_x0020_Sponsor_x002a_>
    <DBP_x0020_Editor_x002a_ xmlns="ec868678-deb6-48cf-896b-119bf5e2249b">
      <UserInfo>
        <DisplayName>DARDEN\woodse</DisplayName>
        <AccountId>20</AccountId>
        <AccountType/>
      </UserInfo>
    </DBP_x0020_Editor_x002a_>
    <Subject_x0020_Area xmlns="ec868678-deb6-48cf-896b-119bf5e2249b">Finance</Subject_x0020_Area>
    <Metadata_x0020_Link_x0020_ID xmlns="ec868678-deb6-48cf-896b-119bf5e2249b">{4525735A-F306-4A73-97C1-9BACB5447307}</Metadata_x0020_Link_x0020_ID>
    <Approver_x002a_ xmlns="ec868678-deb6-48cf-896b-119bf5e2249b">
      <UserInfo>
        <DisplayName>DARDEN\evansr</DisplayName>
        <AccountId>148</AccountId>
        <AccountType/>
      </UserInfo>
    </Approver_x002a_>
    <DateInEditing xmlns="82207545-987c-4df2-827d-742bde27eac5" xsi:nil="true"/>
    <DateOfApproval xmlns="82207545-987c-4df2-827d-742bde27eac5" xsi:nil="true"/>
    <DatePending xmlns="82207545-987c-4df2-827d-742bde27eac5" xsi:nil="true"/>
    <MetadataLibraryDisplayFormLink xmlns="82207545-987c-4df2-827d-742bde27eac5" xsi:nil="true"/>
    <MetadataLibrary xmlns="82207545-987c-4df2-827d-742bde27eac5" xsi:nil="true"/>
    <MetadataID xmlns="82207545-987c-4df2-827d-742bde27eac5" xsi:nil="true"/>
    <PrimaryAuthor xmlns="82207545-987c-4df2-827d-742bde27eac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88B602DD77EF48A07DCBF2B238F6DA" ma:contentTypeVersion="77" ma:contentTypeDescription="Create a new document." ma:contentTypeScope="" ma:versionID="6f65bd87b856f4c89742648cd51b8c59">
  <xsd:schema xmlns:xsd="http://www.w3.org/2001/XMLSchema" xmlns:p="http://schemas.microsoft.com/office/2006/metadata/properties" xmlns:ns2="82207545-987c-4df2-827d-742bde27eac5" xmlns:ns3="ec868678-deb6-48cf-896b-119bf5e2249b" targetNamespace="http://schemas.microsoft.com/office/2006/metadata/properties" ma:root="true" ma:fieldsID="a65ed7353f1cdfe266144dd599d14120" ns2:_="" ns3:_="">
    <xsd:import namespace="82207545-987c-4df2-827d-742bde27eac5"/>
    <xsd:import namespace="ec868678-deb6-48cf-896b-119bf5e2249b"/>
    <xsd:element name="properties">
      <xsd:complexType>
        <xsd:sequence>
          <xsd:element name="documentManagement">
            <xsd:complexType>
              <xsd:all>
                <xsd:element ref="ns2:PrimaryAuthor" minOccurs="0"/>
                <xsd:element ref="ns2:ApprovalState" minOccurs="0"/>
                <xsd:element ref="ns2:DateOfApproval" minOccurs="0"/>
                <xsd:element ref="ns2:CheckinCommentLine" minOccurs="0"/>
                <xsd:element ref="ns2:VersionModifierName" minOccurs="0"/>
                <xsd:element ref="ns2:DateInEditing" minOccurs="0"/>
                <xsd:element ref="ns2:DatePending" minOccurs="0"/>
                <xsd:element ref="ns2:MetadataLibrary" minOccurs="0"/>
                <xsd:element ref="ns2:MetadataID" minOccurs="0"/>
                <xsd:element ref="ns2:MetadataLibraryDisplayFormLink" minOccurs="0"/>
                <xsd:element ref="ns2:RejectionText" minOccurs="0"/>
                <xsd:element ref="ns3:Approver_x002a_" minOccurs="0"/>
                <xsd:element ref="ns3:Dashboard_x002a_" minOccurs="0"/>
                <xsd:element ref="ns3:DBP_x0020_Editor_x002a_" minOccurs="0"/>
                <xsd:element ref="ns3:Faculty_x0020_Sponsor_x002a_" minOccurs="0"/>
                <xsd:element ref="ns3:Metadata_x0020_Link_x0020_ID" minOccurs="0"/>
                <xsd:element ref="ns3:Metadata_x0020_Form_x0020_URL_x002a_" minOccurs="0"/>
                <xsd:element ref="ns3:Document_x0020_Type" minOccurs="0"/>
                <xsd:element ref="ns3:Subject_x0020_Area" minOccurs="0"/>
              </xsd:all>
            </xsd:complexType>
          </xsd:element>
        </xsd:sequence>
      </xsd:complexType>
    </xsd:element>
  </xsd:schema>
  <xsd:schema xmlns:xsd="http://www.w3.org/2001/XMLSchema" xmlns:dms="http://schemas.microsoft.com/office/2006/documentManagement/types" targetNamespace="82207545-987c-4df2-827d-742bde27eac5" elementFormDefault="qualified">
    <xsd:import namespace="http://schemas.microsoft.com/office/2006/documentManagement/types"/>
    <xsd:element name="PrimaryAuthor" ma:index="8" nillable="true" ma:displayName="Primary Author" ma:hidden="true" ma:internalName="PrimaryAuthor">
      <xsd:simpleType>
        <xsd:restriction base="dms:Text"/>
      </xsd:simpleType>
    </xsd:element>
    <xsd:element name="ApprovalState" ma:index="9" nillable="true" ma:displayName="Document Approval" ma:internalName="ApprovalState" ma:readOnly="true">
      <xsd:simpleType>
        <xsd:restriction base="dms:Text"/>
      </xsd:simpleType>
    </xsd:element>
    <xsd:element name="DateOfApproval" ma:index="10" nillable="true" ma:displayName="Date Approved" ma:internalName="DateOfApproval" ma:readOnly="true">
      <xsd:simpleType>
        <xsd:restriction base="dms:DateTime"/>
      </xsd:simpleType>
    </xsd:element>
    <xsd:element name="CheckinCommentLine" ma:index="11" nillable="true" ma:displayName="Comment Line" ma:internalName="CheckinCommentLine" ma:readOnly="true">
      <xsd:simpleType>
        <xsd:restriction base="dms:Text"/>
      </xsd:simpleType>
    </xsd:element>
    <xsd:element name="VersionModifierName" ma:index="12" nillable="true" ma:displayName="VM Name" ma:internalName="VersionModifierName" ma:readOnly="true">
      <xsd:simpleType>
        <xsd:restriction base="dms:Text"/>
      </xsd:simpleType>
    </xsd:element>
    <xsd:element name="DateInEditing" ma:index="13" nillable="true" ma:displayName="Date Editing Began" ma:internalName="DateInEditing" ma:readOnly="true">
      <xsd:simpleType>
        <xsd:restriction base="dms:DateTime"/>
      </xsd:simpleType>
    </xsd:element>
    <xsd:element name="DatePending" ma:index="14" nillable="true" ma:displayName="Date Approval Sent" ma:internalName="DatePending" ma:readOnly="true">
      <xsd:simpleType>
        <xsd:restriction base="dms:DateTime"/>
      </xsd:simpleType>
    </xsd:element>
    <xsd:element name="MetadataLibrary" ma:index="15" nillable="true" ma:displayName="Metadata Library" ma:hidden="true" ma:internalName="MetadataLibrary">
      <xsd:simpleType>
        <xsd:restriction base="dms:Text"/>
      </xsd:simpleType>
    </xsd:element>
    <xsd:element name="MetadataID" ma:index="16" nillable="true" ma:displayName="Metadata ID" ma:hidden="true" ma:internalName="MetadataID">
      <xsd:simpleType>
        <xsd:restriction base="dms:Text"/>
      </xsd:simpleType>
    </xsd:element>
    <xsd:element name="MetadataLibraryDisplayFormLink" ma:index="17" nillable="true" ma:displayName="Display Form Link" ma:hidden="true" ma:internalName="MetadataLibraryDisplayFormLink">
      <xsd:simpleType>
        <xsd:restriction base="dms:Text"/>
      </xsd:simpleType>
    </xsd:element>
    <xsd:element name="RejectionText" ma:index="18" nillable="true" ma:displayName="Rejection Text" ma:internalName="RejectionText" ma:readOnly="true">
      <xsd:simpleType>
        <xsd:restriction base="dms:Text"/>
      </xsd:simpleType>
    </xsd:element>
  </xsd:schema>
  <xsd:schema xmlns:xsd="http://www.w3.org/2001/XMLSchema" xmlns:dms="http://schemas.microsoft.com/office/2006/documentManagement/types" targetNamespace="ec868678-deb6-48cf-896b-119bf5e2249b" elementFormDefault="qualified">
    <xsd:import namespace="http://schemas.microsoft.com/office/2006/documentManagement/types"/>
    <xsd:element name="Approver_x002a_" ma:index="20" nillable="true" ma:displayName="Approver" ma:list="UserInfo" ma:internalName="Approver_x002A_"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shboard_x002a_" ma:index="21" nillable="true" ma:displayName="Dashboard" ma:format="Hyperlink" ma:internalName="Dashboard_x002A_"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BP_x0020_Editor_x002a_" ma:index="22" nillable="true" ma:displayName="DBP Editor" ma:list="UserInfo" ma:internalName="DBP_x0020_Editor_x002A_"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aculty_x0020_Sponsor_x002a_" ma:index="23" nillable="true" ma:displayName="Faculty Sponsor" ma:list="UserInfo" ma:internalName="Faculty_x0020_Sponsor_x002A_"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tadata_x0020_Link_x0020_ID" ma:index="24" nillable="true" ma:displayName="File Identification Number" ma:internalName="Metadata_x0020_Link_x0020_ID" ma:readOnly="false">
      <xsd:simpleType>
        <xsd:restriction base="dms:Text">
          <xsd:maxLength value="255"/>
        </xsd:restriction>
      </xsd:simpleType>
    </xsd:element>
    <xsd:element name="Metadata_x0020_Form_x0020_URL_x002a_" ma:index="25" nillable="true" ma:displayName="Metadata Form URL" ma:format="Hyperlink" ma:internalName="Metadata_x0020_Form_x0020_URL_x002A_"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ocument_x0020_Type" ma:index="26" nillable="true" ma:displayName="Product Type" ma:format="Dropdown" ma:internalName="Document_x0020_Type" ma:readOnly="false">
      <xsd:simpleType>
        <xsd:restriction base="dms:Choice">
          <xsd:enumeration value="Case"/>
          <xsd:enumeration value="Technical Note"/>
          <xsd:enumeration value="Teaching Note"/>
          <xsd:enumeration value="Supplemental File"/>
          <xsd:enumeration value="Working Paper"/>
          <xsd:enumeration value="Book Chapter"/>
          <xsd:enumeration value="Multimedia Case"/>
          <xsd:enumeration value="Multimedia TN"/>
          <xsd:enumeration value="Simulation"/>
          <xsd:enumeration value="Simulation TN"/>
          <xsd:enumeration value="DCCP"/>
          <xsd:enumeration value="DVD Supplement"/>
          <xsd:enumeration value="VHS Supplement"/>
          <xsd:enumeration value="KIT"/>
          <xsd:enumeration value="Audio"/>
          <xsd:enumeration value="Book"/>
        </xsd:restriction>
      </xsd:simpleType>
    </xsd:element>
    <xsd:element name="Subject_x0020_Area" ma:index="27" nillable="true" ma:displayName="Subject Area" ma:format="Dropdown" ma:internalName="Subject_x0020_Area" ma:readOnly="false">
      <xsd:simpleType>
        <xsd:restriction base="dms:Choice">
          <xsd:enumeration value="Accounting and Control"/>
          <xsd:enumeration value="Business Communications"/>
          <xsd:enumeration value="Business Policy"/>
          <xsd:enumeration value="Computer-Information Technology"/>
          <xsd:enumeration value="Entrepreneurship and Innovation"/>
          <xsd:enumeration value="Ethics"/>
          <xsd:enumeration value="Finance"/>
          <xsd:enumeration value="General"/>
          <xsd:enumeration value="Global Economies and Markets"/>
          <xsd:enumeration value="Marketing"/>
          <xsd:enumeration value="Nonprofit Organizations"/>
          <xsd:enumeration value="Operations Management"/>
          <xsd:enumeration value="Organizational Behavior and Human Resources"/>
          <xsd:enumeration value="Pedagogy and Higher Administration"/>
          <xsd:enumeration value="Personal Assessment and Career Strategy"/>
          <xsd:enumeration value="Quantitative Analysis"/>
          <xsd:enumeration value="Strateg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81B643D-12C6-4B4C-9F63-BDD0FCCA176B}">
  <ds:schemaRefs>
    <ds:schemaRef ds:uri="http://schemas.microsoft.com/office/2006/documentManagement/types"/>
    <ds:schemaRef ds:uri="82207545-987c-4df2-827d-742bde27eac5"/>
    <ds:schemaRef ds:uri="http://schemas.openxmlformats.org/package/2006/metadata/core-properties"/>
    <ds:schemaRef ds:uri="http://purl.org/dc/terms/"/>
    <ds:schemaRef ds:uri="http://purl.org/dc/dcmitype/"/>
    <ds:schemaRef ds:uri="http://schemas.microsoft.com/office/2006/metadata/properties"/>
    <ds:schemaRef ds:uri="http://purl.org/dc/elements/1.1/"/>
    <ds:schemaRef ds:uri="ec868678-deb6-48cf-896b-119bf5e2249b"/>
    <ds:schemaRef ds:uri="http://www.w3.org/XML/1998/namespace"/>
  </ds:schemaRefs>
</ds:datastoreItem>
</file>

<file path=customXml/itemProps2.xml><?xml version="1.0" encoding="utf-8"?>
<ds:datastoreItem xmlns:ds="http://schemas.openxmlformats.org/officeDocument/2006/customXml" ds:itemID="{1E8029E2-F8FD-480B-BC1D-DA74690FCA97}">
  <ds:schemaRefs>
    <ds:schemaRef ds:uri="http://schemas.microsoft.com/sharepoint/v3/contenttype/forms"/>
  </ds:schemaRefs>
</ds:datastoreItem>
</file>

<file path=customXml/itemProps3.xml><?xml version="1.0" encoding="utf-8"?>
<ds:datastoreItem xmlns:ds="http://schemas.openxmlformats.org/officeDocument/2006/customXml" ds:itemID="{609E5CF7-2AD1-482E-9FAE-AF40B9BDA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07545-987c-4df2-827d-742bde27eac5"/>
    <ds:schemaRef ds:uri="ec868678-deb6-48cf-896b-119bf5e2249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Table 1</vt:lpstr>
      <vt:lpstr>Table 2</vt:lpstr>
      <vt:lpstr>Some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Liquidity, Mutual Fund Flows, and ReFlow Management, LLC (SPREADSHEET)</dc:title>
  <dc:creator/>
  <cp:lastModifiedBy/>
  <dcterms:created xsi:type="dcterms:W3CDTF">2006-10-24T03:27:27Z</dcterms:created>
  <dcterms:modified xsi:type="dcterms:W3CDTF">2019-05-13T16:56:11Z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0x010100FC88B602DD77EF48A07DCBF2B238F6DA</vt:lpwstr>
  </property>
  <property fmtid="{D5CDD505-2E9C-101B-9397-08002B2CF9AE}" pid="3" name="WorkflowCreationPath">
    <vt:lpwstr>486cb3c1-c433-404d-83d7-2c91a01b85f5,7;486cb3c1-c433-404d-83d7-2c91a01b85f5,7;486cb3c1-c433-404d-83d7-2c91a01b85f5,7;486cb3c1-c433-404d-83d7-2c91a01b85f5,7;486cb3c1-c433-404d-83d7-2c91a01b85f5,7;486cb3c1-c433-404d-83d7-2c91a01b85f5,7;486cb3c1-c433-404d-83</vt:lpwstr>
  </property>
  <property fmtid="{D5CDD505-2E9C-101B-9397-08002B2CF9AE}" pid="4" name="SWAT">
    <vt:lpwstr>false</vt:lpwstr>
  </property>
  <property fmtid="{D5CDD505-2E9C-101B-9397-08002B2CF9AE}" pid="5" name="Admin Assistant">
    <vt:lpwstr>Richards, Barbara35</vt:lpwstr>
  </property>
  <property fmtid="{D5CDD505-2E9C-101B-9397-08002B2CF9AE}" pid="6" name="Editor">
    <vt:lpwstr>DARDEN\alstons66</vt:lpwstr>
  </property>
  <property fmtid="{D5CDD505-2E9C-101B-9397-08002B2CF9AE}" pid="7" name="Editing Status">
    <vt:lpwstr>Editing Complete</vt:lpwstr>
  </property>
  <property fmtid="{D5CDD505-2E9C-101B-9397-08002B2CF9AE}" pid="8" name="Edit Type">
    <vt:lpwstr>SWAT/Truncated</vt:lpwstr>
  </property>
  <property fmtid="{D5CDD505-2E9C-101B-9397-08002B2CF9AE}" pid="9" name="2nd Editor*">
    <vt:lpwstr/>
  </property>
  <property fmtid="{D5CDD505-2E9C-101B-9397-08002B2CF9AE}" pid="10" name="Modified">
    <vt:lpwstr>2012-05-14T19:25:32Z</vt:lpwstr>
  </property>
</Properties>
</file>